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LMMECI/Musique/PAMS-documents communs/"/>
    </mc:Choice>
  </mc:AlternateContent>
  <xr:revisionPtr revIDLastSave="14" documentId="8_{9B8EC6B1-B399-4F8E-ACAB-F4615AE74F6A}" xr6:coauthVersionLast="47" xr6:coauthVersionMax="47" xr10:uidLastSave="{33EBBB3C-1A19-4030-95BC-24D7CE0896DC}"/>
  <workbookProtection workbookAlgorithmName="SHA-512" workbookHashValue="Yn9PQWpWuEqKigpzoPOO2E3s3DY+47rKFONxvRs+YBDlHFWUce9XIfSspvF6pUNavesB2FfgjKgl2hw1DFkvNQ==" workbookSaltValue="TeBI1S9qqpUXfgxtIXDU/Q==" workbookSpinCount="100000" lockStructure="1"/>
  <bookViews>
    <workbookView xWindow="25017" yWindow="-118" windowWidth="25370" windowHeight="13654" tabRatio="646" xr2:uid="{73B39977-83F2-4C49-8E01-50C9D9FD2E85}"/>
  </bookViews>
  <sheets>
    <sheet name="Instructions" sheetId="22" r:id="rId1"/>
    <sheet name="Sommaire EFs et Salaires" sheetId="9" r:id="rId2"/>
    <sheet name="Promotion et Production" sheetId="1" r:id="rId3"/>
    <sheet name="Gérance et Édition " sheetId="26" r:id="rId4"/>
    <sheet name="Contrats" sheetId="4" r:id="rId5"/>
    <sheet name="Découvrabilité" sheetId="27" r:id="rId6"/>
    <sheet name="Menus déroulants" sheetId="5" state="hidden" r:id="rId7"/>
    <sheet name="Compilation" sheetId="19" state="hidden" r:id="rId8"/>
  </sheets>
  <externalReferences>
    <externalReference r:id="rId9"/>
    <externalReference r:id="rId10"/>
    <externalReference r:id="rId11"/>
  </externalReferences>
  <definedNames>
    <definedName name="\A">#REF!</definedName>
    <definedName name="\B">#REF!</definedName>
    <definedName name="chef_equipe">#REF!</definedName>
    <definedName name="chef_équipe">#REF!</definedName>
    <definedName name="COL">#REF!</definedName>
    <definedName name="cote_risque">#REF!</definedName>
    <definedName name="délégué">#REF!</definedName>
    <definedName name="eee">[1]Données!$C$3:$C$4</definedName>
    <definedName name="étape">[2]Feuil2!$B$2:$B$5</definedName>
    <definedName name="IMPR">#REF!</definedName>
    <definedName name="mesure_fiscale">#REF!</definedName>
    <definedName name="réponse">[3]Données!$C$3:$C$4</definedName>
    <definedName name="Réponse2">#REF!</definedName>
    <definedName name="technicienne_accueil">#REF!</definedName>
    <definedName name="technicienne_certification">#REF!</definedName>
    <definedName name="technicienne_conformité">[2]Feuil2!$F$12:$F$15</definedName>
    <definedName name="type_dossier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9" l="1"/>
  <c r="AV3" i="19" l="1"/>
  <c r="BG3" i="19"/>
  <c r="BG7" i="19" s="1"/>
  <c r="BF3" i="19"/>
  <c r="BE3" i="19"/>
  <c r="BE7" i="19" s="1"/>
  <c r="BD3" i="19"/>
  <c r="BD7" i="19" s="1"/>
  <c r="BF7" i="19"/>
  <c r="AX3" i="19"/>
  <c r="BC3" i="19" l="1"/>
  <c r="BC7" i="19" s="1"/>
  <c r="K43" i="26"/>
  <c r="I43" i="26"/>
  <c r="K41" i="26"/>
  <c r="I41" i="26"/>
  <c r="E43" i="26"/>
  <c r="C43" i="26"/>
  <c r="E41" i="26"/>
  <c r="C41" i="26"/>
  <c r="K54" i="1"/>
  <c r="K55" i="1"/>
  <c r="I55" i="1"/>
  <c r="I54" i="1"/>
  <c r="K50" i="1"/>
  <c r="K51" i="1"/>
  <c r="K52" i="1" s="1"/>
  <c r="I51" i="1"/>
  <c r="I50" i="1"/>
  <c r="I52" i="1" l="1"/>
  <c r="I56" i="1"/>
  <c r="K56" i="1"/>
  <c r="E52" i="1"/>
  <c r="C52" i="1"/>
  <c r="E50" i="1"/>
  <c r="C50" i="1"/>
  <c r="E54" i="9"/>
  <c r="G54" i="9"/>
  <c r="D53" i="9"/>
  <c r="D3" i="19" l="1"/>
  <c r="O27" i="9" l="1"/>
  <c r="M27" i="9"/>
  <c r="H53" i="9"/>
  <c r="F53" i="9"/>
  <c r="K27" i="26"/>
  <c r="K36" i="26" s="1"/>
  <c r="I27" i="26"/>
  <c r="I36" i="26" s="1"/>
  <c r="E27" i="26"/>
  <c r="E36" i="26" s="1"/>
  <c r="C27" i="26"/>
  <c r="C36" i="26" s="1"/>
  <c r="D88" i="9"/>
  <c r="M56" i="9"/>
  <c r="M49" i="9"/>
  <c r="D65" i="9"/>
  <c r="W3" i="19" s="1"/>
  <c r="AX7" i="19"/>
  <c r="AQ3" i="19"/>
  <c r="AT3" i="19"/>
  <c r="K34" i="1"/>
  <c r="K43" i="1" s="1"/>
  <c r="I34" i="1"/>
  <c r="I43" i="1" s="1"/>
  <c r="E34" i="1"/>
  <c r="E43" i="1" s="1"/>
  <c r="C34" i="1"/>
  <c r="C43" i="1" s="1"/>
  <c r="H86" i="9"/>
  <c r="F86" i="9"/>
  <c r="D86" i="9"/>
  <c r="Q56" i="9"/>
  <c r="M35" i="9"/>
  <c r="Q27" i="9"/>
  <c r="H65" i="9"/>
  <c r="F65" i="9"/>
  <c r="D30" i="9"/>
  <c r="X3" i="19" s="1"/>
  <c r="M37" i="9" l="1"/>
  <c r="Q35" i="9"/>
  <c r="Q37" i="9" s="1"/>
  <c r="O35" i="9"/>
  <c r="O37" i="9" s="1"/>
  <c r="H38" i="9"/>
  <c r="D38" i="9"/>
  <c r="D40" i="9" s="1"/>
  <c r="H101" i="9"/>
  <c r="F101" i="9"/>
  <c r="D101" i="9"/>
  <c r="D69" i="9" l="1"/>
  <c r="BB3" i="19"/>
  <c r="BB7" i="19" s="1"/>
  <c r="AZ3" i="19"/>
  <c r="AZ7" i="19" s="1"/>
  <c r="O3" i="19"/>
  <c r="O7" i="19" s="1"/>
  <c r="Q49" i="9"/>
  <c r="Q58" i="9" s="1"/>
  <c r="O49" i="9"/>
  <c r="AY3" i="19"/>
  <c r="AY7" i="19" s="1"/>
  <c r="AW3" i="19"/>
  <c r="AW7" i="19" s="1"/>
  <c r="AK3" i="19"/>
  <c r="AK7" i="19" s="1"/>
  <c r="AG3" i="19"/>
  <c r="AG7" i="19" s="1"/>
  <c r="AN3" i="19"/>
  <c r="AT7" i="19"/>
  <c r="H30" i="9"/>
  <c r="Z3" i="19" s="1"/>
  <c r="F30" i="9"/>
  <c r="Y3" i="19" s="1"/>
  <c r="V3" i="19"/>
  <c r="V7" i="19" s="1"/>
  <c r="U3" i="19"/>
  <c r="U7" i="19" s="1"/>
  <c r="T3" i="19"/>
  <c r="T7" i="19" s="1"/>
  <c r="S3" i="19"/>
  <c r="S7" i="19" s="1"/>
  <c r="M64" i="9"/>
  <c r="R3" i="19" s="1"/>
  <c r="R7" i="19" s="1"/>
  <c r="O56" i="9"/>
  <c r="AF3" i="19"/>
  <c r="AF7" i="19" s="1"/>
  <c r="AH3" i="19"/>
  <c r="AH7" i="19" s="1"/>
  <c r="AI3" i="19"/>
  <c r="AI7" i="19" s="1"/>
  <c r="AJ3" i="19"/>
  <c r="AJ7" i="19" s="1"/>
  <c r="AL3" i="19"/>
  <c r="AL7" i="19" s="1"/>
  <c r="AO3" i="19"/>
  <c r="AO7" i="19" s="1"/>
  <c r="AP3" i="19"/>
  <c r="AP7" i="19" s="1"/>
  <c r="AQ7" i="19"/>
  <c r="AR3" i="19"/>
  <c r="AR7" i="19" s="1"/>
  <c r="AS3" i="19"/>
  <c r="AS7" i="19" s="1"/>
  <c r="BA3" i="19"/>
  <c r="BA7" i="19" s="1"/>
  <c r="C3" i="19"/>
  <c r="C7" i="19" s="1"/>
  <c r="B3" i="19"/>
  <c r="B7" i="19" s="1"/>
  <c r="D7" i="19"/>
  <c r="AD3" i="19"/>
  <c r="AD7" i="19" s="1"/>
  <c r="AE3" i="19"/>
  <c r="F88" i="9"/>
  <c r="H88" i="9"/>
  <c r="M15" i="9"/>
  <c r="H40" i="9" l="1"/>
  <c r="H69" i="9" s="1"/>
  <c r="Z7" i="19"/>
  <c r="AN7" i="19"/>
  <c r="AU3" i="19"/>
  <c r="AU7" i="19" s="1"/>
  <c r="M66" i="9"/>
  <c r="F40" i="9"/>
  <c r="AB3" i="19"/>
  <c r="AB7" i="19" s="1"/>
  <c r="W7" i="19"/>
  <c r="M58" i="9"/>
  <c r="Q3" i="19" s="1"/>
  <c r="Q7" i="19" s="1"/>
  <c r="O58" i="9"/>
  <c r="AV7" i="19"/>
  <c r="Y7" i="19"/>
  <c r="P3" i="19"/>
  <c r="P7" i="19" s="1"/>
  <c r="AM3" i="19"/>
  <c r="AM7" i="19" s="1"/>
  <c r="F69" i="9" l="1"/>
  <c r="F71" i="9" s="1"/>
  <c r="F73" i="9" s="1"/>
  <c r="H3" i="19"/>
  <c r="H7" i="19" s="1"/>
  <c r="AE7" i="19"/>
  <c r="G3" i="19"/>
  <c r="G7" i="19" s="1"/>
  <c r="AC3" i="19"/>
  <c r="AC7" i="19" s="1"/>
  <c r="F3" i="19"/>
  <c r="F7" i="19" s="1"/>
  <c r="AA3" i="19"/>
  <c r="AA7" i="19" s="1"/>
  <c r="E3" i="19"/>
  <c r="E7" i="19" s="1"/>
  <c r="X7" i="19"/>
  <c r="H71" i="9"/>
  <c r="H73" i="9" s="1"/>
  <c r="N3" i="19"/>
  <c r="N7" i="19" s="1"/>
  <c r="M3" i="19"/>
  <c r="M7" i="19" s="1"/>
  <c r="L3" i="19" l="1"/>
  <c r="L7" i="19" s="1"/>
  <c r="D71" i="9"/>
  <c r="D73" i="9" s="1"/>
  <c r="D79" i="9" s="1"/>
  <c r="D80" i="9" s="1"/>
  <c r="F79" i="9"/>
  <c r="F80" i="9" s="1"/>
  <c r="O64" i="9" s="1"/>
  <c r="O66" i="9" s="1"/>
  <c r="J3" i="19"/>
  <c r="J7" i="19" s="1"/>
  <c r="H79" i="9"/>
  <c r="H80" i="9" s="1"/>
  <c r="Q64" i="9" s="1"/>
  <c r="Q66" i="9" s="1"/>
  <c r="K3" i="19"/>
  <c r="K7" i="19" s="1"/>
  <c r="I3" i="19" l="1"/>
  <c r="I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Séguin, François</author>
    <author>Graille-Camille, Aminata</author>
  </authors>
  <commentList>
    <comment ref="J7" authorId="0" shapeId="0" xr:uid="{83D52445-89A6-4A93-95C8-91EC3DE2C73E}">
      <text>
        <r>
          <rPr>
            <b/>
            <sz val="10"/>
            <color indexed="81"/>
            <rFont val="Aptos"/>
            <family val="2"/>
          </rPr>
          <t>La liste déroulante contient plus de 1000 entrées. 
Veuillez taper le nom de la ville ou municipalité afin de la trouver. 
Une fois trouvée, cliquez le nom.</t>
        </r>
      </text>
    </comment>
    <comment ref="D14" authorId="1" shapeId="0" xr:uid="{FF2229DA-13DB-4829-B5FD-B15739F621AF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financière, format : jour-mois-année </t>
        </r>
      </text>
    </comment>
    <comment ref="F14" authorId="1" shapeId="0" xr:uid="{90AD6B5B-2403-4C6F-986D-52D103BF9C2D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H14" authorId="1" shapeId="0" xr:uid="{0662F437-7A8E-4E36-9D99-9B7E05BD9F33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M14" authorId="1" shapeId="0" xr:uid="{4726D7BD-A03C-4CA8-B9A4-F229E1ED2F11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O14" authorId="1" shapeId="0" xr:uid="{890FD2B4-6BEB-4EF9-9C13-110AF20F97EF}">
      <text>
        <r>
          <rPr>
            <b/>
            <sz val="10"/>
            <color indexed="81"/>
            <rFont val="Aptos"/>
            <family val="2"/>
          </rPr>
          <t>Veuillez indiquer la date de la fin de l'année financière.</t>
        </r>
      </text>
    </comment>
    <comment ref="Q14" authorId="1" shapeId="0" xr:uid="{9AB8E1EC-173F-41B6-A41A-5F724055AAA5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D43" authorId="0" shapeId="0" xr:uid="{C6AFDBAA-5D24-4680-9AFA-E5016989F209}">
      <text>
        <r>
          <rPr>
            <b/>
            <sz val="10"/>
            <color indexed="81"/>
            <rFont val="Aptos"/>
            <family val="2"/>
          </rPr>
          <t>Reporter ces montants dans la section D</t>
        </r>
      </text>
    </comment>
    <comment ref="F43" authorId="0" shapeId="0" xr:uid="{11B22F4A-1222-410C-9F75-86D51F0AAACF}">
      <text>
        <r>
          <rPr>
            <b/>
            <sz val="10"/>
            <color indexed="81"/>
            <rFont val="Aptos"/>
            <family val="2"/>
          </rPr>
          <t>Reporter ces montants dans la section D</t>
        </r>
      </text>
    </comment>
    <comment ref="D44" authorId="0" shapeId="0" xr:uid="{035C55D2-3F9B-47B1-AE97-4A53CF20A3D1}">
      <text>
        <r>
          <rPr>
            <b/>
            <sz val="10"/>
            <color indexed="81"/>
            <rFont val="Aptos"/>
            <family val="2"/>
          </rPr>
          <t>Reporter ces montants dans la section D</t>
        </r>
      </text>
    </comment>
    <comment ref="F44" authorId="0" shapeId="0" xr:uid="{A09BADA2-D355-42E8-9AA3-1D9106CE08B7}">
      <text>
        <r>
          <rPr>
            <b/>
            <sz val="10"/>
            <color indexed="81"/>
            <rFont val="Aptos"/>
            <family val="2"/>
          </rPr>
          <t>Reporter ces montants dans la section D</t>
        </r>
      </text>
    </comment>
    <comment ref="D47" authorId="0" shapeId="0" xr:uid="{3F376F12-DD9B-4D42-8C54-6C6B31F1DD04}">
      <text>
        <r>
          <rPr>
            <b/>
            <sz val="10"/>
            <color indexed="81"/>
            <rFont val="Aptos"/>
            <family val="2"/>
          </rPr>
          <t xml:space="preserve">À ventiler dans la section C
</t>
        </r>
      </text>
    </comment>
    <comment ref="F47" authorId="0" shapeId="0" xr:uid="{C62F2D6F-6085-49F9-A841-38E9EA357410}">
      <text>
        <r>
          <rPr>
            <b/>
            <sz val="10"/>
            <color indexed="81"/>
            <rFont val="Aptos"/>
            <family val="2"/>
          </rPr>
          <t xml:space="preserve">À ventiler dans la section C
</t>
        </r>
      </text>
    </comment>
    <comment ref="D49" authorId="0" shapeId="0" xr:uid="{1C1F0F97-AEC2-4E62-A694-66D2183D1E53}">
      <text>
        <r>
          <rPr>
            <b/>
            <sz val="10"/>
            <color indexed="81"/>
            <rFont val="Aptos"/>
            <family val="2"/>
          </rPr>
          <t xml:space="preserve">À ventiler dans la section E
</t>
        </r>
      </text>
    </comment>
    <comment ref="F49" authorId="0" shapeId="0" xr:uid="{0C44D872-CD80-4448-903C-EF3385CB263B}">
      <text>
        <r>
          <rPr>
            <b/>
            <sz val="10"/>
            <color indexed="81"/>
            <rFont val="Aptos"/>
            <family val="2"/>
          </rPr>
          <t xml:space="preserve">À ventiler dans la section E
</t>
        </r>
      </text>
    </comment>
    <comment ref="D50" authorId="0" shapeId="0" xr:uid="{2ED2731A-BE7D-4860-9279-B73F16059EFD}">
      <text>
        <r>
          <rPr>
            <b/>
            <sz val="10"/>
            <color indexed="81"/>
            <rFont val="Aptos"/>
            <family val="2"/>
          </rPr>
          <t xml:space="preserve">À ventiler dans la section F
</t>
        </r>
      </text>
    </comment>
    <comment ref="F50" authorId="0" shapeId="0" xr:uid="{DA0ECCAE-FE3E-4262-B758-7992FBCFE2A7}">
      <text>
        <r>
          <rPr>
            <b/>
            <sz val="10"/>
            <color indexed="81"/>
            <rFont val="Aptos"/>
            <family val="2"/>
          </rPr>
          <t xml:space="preserve">À ventiler dans la section F
</t>
        </r>
      </text>
    </comment>
    <comment ref="D56" authorId="0" shapeId="0" xr:uid="{4DF2C6AC-E702-478B-8BC1-7F1F43D0E2BB}">
      <text>
        <r>
          <rPr>
            <b/>
            <sz val="10"/>
            <color indexed="81"/>
            <rFont val="Aptos"/>
            <family val="2"/>
          </rPr>
          <t xml:space="preserve">À ventiler dans la section B
</t>
        </r>
      </text>
    </comment>
    <comment ref="F56" authorId="0" shapeId="0" xr:uid="{63CCE500-434A-4331-918E-74C821348C46}">
      <text>
        <r>
          <rPr>
            <b/>
            <sz val="10"/>
            <color indexed="81"/>
            <rFont val="Aptos"/>
            <family val="2"/>
          </rPr>
          <t xml:space="preserve">À ventiler dans la section B
</t>
        </r>
      </text>
    </comment>
    <comment ref="H56" authorId="0" shapeId="0" xr:uid="{E951FE80-71DE-4D70-985F-DBB883374F22}">
      <text>
        <r>
          <rPr>
            <b/>
            <sz val="10"/>
            <color indexed="81"/>
            <rFont val="Aptos"/>
            <family val="2"/>
          </rPr>
          <t xml:space="preserve">À ventiler dans la section B
</t>
        </r>
      </text>
    </comment>
    <comment ref="D57" authorId="0" shapeId="0" xr:uid="{45841EE9-ED3D-4E69-859B-0FD966653B2E}">
      <text>
        <r>
          <rPr>
            <b/>
            <sz val="10"/>
            <color indexed="81"/>
            <rFont val="Aptos"/>
            <family val="2"/>
          </rPr>
          <t>Honoraires généraux/administratifs seulement 
Veuillez intégrer les honoraires liés à la production, la commercialisation, la gérance ou l'édition musicale dans les cases pertinentes de la section Coût des marchandises vendues.</t>
        </r>
      </text>
    </comment>
    <comment ref="F57" authorId="0" shapeId="0" xr:uid="{FB6BA7FB-788E-42C8-A61E-6481CABCF225}">
      <text>
        <r>
          <rPr>
            <b/>
            <sz val="10"/>
            <color indexed="81"/>
            <rFont val="Aptos"/>
            <family val="2"/>
          </rPr>
          <t xml:space="preserve">Honoraires généraux/administratifs seulement 
Veuillez intégrer les honoraires liés à la production, la commercialisation, la gérance ou l'édition musicale dans les cases pertinentes de la section Coût des marchandises vendues.
</t>
        </r>
      </text>
    </comment>
    <comment ref="H57" authorId="0" shapeId="0" xr:uid="{C24C77BF-CE70-4F35-965A-DC9175C1EC47}">
      <text>
        <r>
          <rPr>
            <b/>
            <sz val="10"/>
            <color indexed="81"/>
            <rFont val="Aptos"/>
            <family val="2"/>
          </rPr>
          <t xml:space="preserve">Honoraires généraux seulement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Graille-Camille, Aminata</author>
  </authors>
  <commentList>
    <comment ref="C11" authorId="0" shapeId="0" xr:uid="{3BD58436-24A5-4F11-BC44-7D9E0D7D52BA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E11" authorId="0" shapeId="0" xr:uid="{727E02C2-4B5A-4A94-B25D-94BE909E77D9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I11" authorId="0" shapeId="0" xr:uid="{F8A9C283-607A-4369-8864-272145BE119D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K11" authorId="0" shapeId="0" xr:uid="{7239ED62-346A-4596-A59C-DC3FAF7ECC4E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Graille-Camille, Aminata</author>
  </authors>
  <commentList>
    <comment ref="C11" authorId="0" shapeId="0" xr:uid="{DD8E3466-7810-4708-9492-5D9F46EA9ACC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E11" authorId="0" shapeId="0" xr:uid="{7CF89C5D-D57C-42D0-91BC-97CFE705112D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I11" authorId="0" shapeId="0" xr:uid="{44679724-962A-470A-869F-C383477BB459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  <comment ref="K11" authorId="0" shapeId="0" xr:uid="{6AB1F050-3029-48EA-9602-516437D84E5C}">
      <text>
        <r>
          <rPr>
            <b/>
            <sz val="10"/>
            <color indexed="81"/>
            <rFont val="Aptos"/>
            <family val="2"/>
          </rPr>
          <t xml:space="preserve">Veuillez indiquer la date de la fin de l'année financière.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Hennessey-Dubuc, Alixe</author>
    <author>Séguin, François</author>
  </authors>
  <commentList>
    <comment ref="B8" authorId="0" shapeId="0" xr:uid="{C6EDDEBF-5675-4317-9AB7-5DAA554A9586}">
      <text>
        <r>
          <rPr>
            <b/>
            <sz val="11"/>
            <color indexed="81"/>
            <rFont val="Aptos Display"/>
            <family val="2"/>
            <scheme val="major"/>
          </rPr>
          <t>Veuillez utiliser une seule ligne par artiste</t>
        </r>
      </text>
    </comment>
    <comment ref="D8" authorId="1" shapeId="0" xr:uid="{84B0D429-0730-40C7-853C-530EFEBD01E0}">
      <text>
        <r>
          <rPr>
            <b/>
            <sz val="11"/>
            <color indexed="81"/>
            <rFont val="Aptos"/>
            <family val="2"/>
          </rPr>
          <t>Par artiste en développement, la SODEC entend un artiste qui a moins de 5 ans de carrière depuis la commercialisation de sa première œuvre musicale, ou dans le cas d’un artiste en humour, depuis son premier spectacle professionnel.</t>
        </r>
        <r>
          <rPr>
            <b/>
            <sz val="10"/>
            <color indexed="81"/>
            <rFont val="Aptos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Séguin, François</author>
  </authors>
  <commentList>
    <comment ref="D10" authorId="0" shapeId="0" xr:uid="{9626A1DC-99BB-41D1-8E77-F055EE777D8A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18" authorId="0" shapeId="0" xr:uid="{7B6E7875-ED9A-4A73-811A-6BD26966C379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22" authorId="0" shapeId="0" xr:uid="{C5C01F3D-9A53-4DDC-8826-793E2375553C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28" authorId="0" shapeId="0" xr:uid="{2D71F167-610A-431D-9825-9E5C5F080237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32" authorId="0" shapeId="0" xr:uid="{F9F014ED-2A34-4E7D-BD17-70CF9FCAC321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36" authorId="0" shapeId="0" xr:uid="{CF063631-0F2E-4B19-8786-B0B69B049E0D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40" authorId="0" shapeId="0" xr:uid="{B8EAD986-79BA-4E71-87DD-744532B1C03E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  <comment ref="D44" authorId="0" shapeId="0" xr:uid="{709AF2A5-F364-4230-9D2D-3A4FB94D4EE5}">
      <text>
        <r>
          <rPr>
            <b/>
            <sz val="11"/>
            <color indexed="81"/>
            <rFont val="Aptos"/>
            <family val="2"/>
          </rPr>
          <t>Conseil : Appuyez sur la touche ALT + ENTRÉE pour changer de ligne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Séguin, François</author>
  </authors>
  <commentList>
    <comment ref="X2" authorId="0" shapeId="0" xr:uid="{F3156A4B-A3D4-4C15-B2D2-70087B252037}">
      <text>
        <r>
          <rPr>
            <b/>
            <sz val="9"/>
            <color indexed="81"/>
            <rFont val="Tahoma"/>
            <family val="2"/>
          </rPr>
          <t>Séguin, François:</t>
        </r>
        <r>
          <rPr>
            <sz val="9"/>
            <color indexed="81"/>
            <rFont val="Tahoma"/>
            <family val="2"/>
          </rPr>
          <t xml:space="preserve">
EXCLUT LE BOOKING</t>
        </r>
      </text>
    </comment>
    <comment ref="Y2" authorId="0" shapeId="0" xr:uid="{4E8A2466-147C-4F9D-B34E-4DAC9C5A7032}">
      <text>
        <r>
          <rPr>
            <b/>
            <sz val="9"/>
            <color indexed="81"/>
            <rFont val="Tahoma"/>
            <family val="2"/>
          </rPr>
          <t>Séguin, François:</t>
        </r>
        <r>
          <rPr>
            <sz val="9"/>
            <color indexed="81"/>
            <rFont val="Tahoma"/>
            <family val="2"/>
          </rPr>
          <t xml:space="preserve">
EXCLUT LE BOOKING</t>
        </r>
      </text>
    </comment>
    <comment ref="Z2" authorId="0" shapeId="0" xr:uid="{5C18233F-301F-43CE-B1CC-13321E53FFF0}">
      <text>
        <r>
          <rPr>
            <b/>
            <sz val="9"/>
            <color indexed="81"/>
            <rFont val="Tahoma"/>
            <family val="2"/>
          </rPr>
          <t>Séguin, François:</t>
        </r>
        <r>
          <rPr>
            <sz val="9"/>
            <color indexed="81"/>
            <rFont val="Tahoma"/>
            <family val="2"/>
          </rPr>
          <t xml:space="preserve">
EXCLUT LE BOOKING</t>
        </r>
      </text>
    </comment>
  </commentList>
</comments>
</file>

<file path=xl/sharedStrings.xml><?xml version="1.0" encoding="utf-8"?>
<sst xmlns="http://schemas.openxmlformats.org/spreadsheetml/2006/main" count="1757" uniqueCount="1625">
  <si>
    <t>PROGRAMME D'AIDE À LA PROMOTION POUR LES ENTREPRISES EN MUSIQUE ET DU SPECTACLE</t>
  </si>
  <si>
    <t>PROGRAMME D'AIDE À LA GÉRANCE ET À L'ÉDITION MUSICALE</t>
  </si>
  <si>
    <t>INSTRUCTIONS GÉNÉRALES</t>
  </si>
  <si>
    <r>
      <t xml:space="preserve">Ce document comporte </t>
    </r>
    <r>
      <rPr>
        <b/>
        <sz val="12"/>
        <color rgb="FFFF0000"/>
        <rFont val="Arial"/>
        <family val="2"/>
      </rPr>
      <t>6</t>
    </r>
    <r>
      <rPr>
        <b/>
        <sz val="12"/>
        <color theme="1"/>
        <rFont val="Arial"/>
        <family val="2"/>
      </rPr>
      <t xml:space="preserve"> onglets et 8 sections</t>
    </r>
  </si>
  <si>
    <r>
      <t xml:space="preserve">Entreprises déposant dans le 
</t>
    </r>
    <r>
      <rPr>
        <b/>
        <sz val="12"/>
        <color theme="8" tint="-0.499984740745262"/>
        <rFont val="Aptos Narrow"/>
        <family val="2"/>
        <scheme val="minor"/>
      </rPr>
      <t>Programme d'aide à la promotion pour 
les entreprises en musique et du spectacle</t>
    </r>
  </si>
  <si>
    <r>
      <t xml:space="preserve">Entreprises déposant dans le 
</t>
    </r>
    <r>
      <rPr>
        <b/>
        <sz val="12"/>
        <color theme="8" tint="-0.499984740745262"/>
        <rFont val="Aptos Narrow"/>
        <family val="2"/>
        <scheme val="minor"/>
      </rPr>
      <t>Programme d'aide à la gérance et 
à l'édition musicale</t>
    </r>
  </si>
  <si>
    <t>1.Onglet Instructions</t>
  </si>
  <si>
    <t>2.Onglet Sommaire EF et Salaires</t>
  </si>
  <si>
    <t xml:space="preserve">A. Sommaire des états financiers </t>
  </si>
  <si>
    <t>À remplir par tous</t>
  </si>
  <si>
    <t>B. Ventilation des salaires</t>
  </si>
  <si>
    <t>3.Onglet Promotion et Production</t>
  </si>
  <si>
    <t>C. Dépenses admissibles - Promotion et mise en marché</t>
  </si>
  <si>
    <t>À remplir si des dépenses admissibles ont été réalisées</t>
  </si>
  <si>
    <t>D. Dépenses admissibles - Production de contenus</t>
  </si>
  <si>
    <t>Ne pas remplir</t>
  </si>
  <si>
    <t>4.Onglet Gérance et Édition</t>
  </si>
  <si>
    <t>E. Dépenses admissibles - Gérance</t>
  </si>
  <si>
    <t>F. Dépenses admissibles - Édition</t>
  </si>
  <si>
    <t>5.Onglet Contrats</t>
  </si>
  <si>
    <t>G. Contrats</t>
  </si>
  <si>
    <t>6.Onglet Découvrabilité</t>
  </si>
  <si>
    <t>H. L’adoption de normes de description de contenus culturels reconnues dans l’environnement numérique</t>
  </si>
  <si>
    <t>En vigueur : mai 2026</t>
  </si>
  <si>
    <t>Sommaire états financiers et salaires</t>
  </si>
  <si>
    <t xml:space="preserve">NOM DE L’ENTREPRISE : </t>
  </si>
  <si>
    <t xml:space="preserve">VILLE OU MUNICIPALITÉ : </t>
  </si>
  <si>
    <t>Montant demandé :</t>
  </si>
  <si>
    <t>A. SOMMAIRE DES ÉTATS FINANCIERS</t>
  </si>
  <si>
    <t>ÉTAT DES RÉSULTATS</t>
  </si>
  <si>
    <t>Dernier exercice 
financier terminé</t>
  </si>
  <si>
    <t>Exercice 
précédent</t>
  </si>
  <si>
    <t>BILAN</t>
  </si>
  <si>
    <t>REVENUS ET SUBVENTIONS</t>
  </si>
  <si>
    <t>ACTIF</t>
  </si>
  <si>
    <t>Revenus autonomes</t>
  </si>
  <si>
    <t>Actif à court terme</t>
  </si>
  <si>
    <t>Ventes d'enregistrements sonores (physiques et numériques)</t>
  </si>
  <si>
    <t>Encaisse et liquidités</t>
  </si>
  <si>
    <t>Revenus d'écoutes en continu</t>
  </si>
  <si>
    <t>Comptes clients, effets et subventions à recevoir</t>
  </si>
  <si>
    <t>Droits voisins (rémunération équitable, copie privée, reproduction et vidéoclip)</t>
  </si>
  <si>
    <t>Inventaires et produits en cours</t>
  </si>
  <si>
    <t>Ventes de spectacles - revenus de productions</t>
  </si>
  <si>
    <t>Autres débiteurs</t>
  </si>
  <si>
    <t>Ventes de spectacles - revenus d'agence (booking)</t>
  </si>
  <si>
    <t>Frais payés d'avance</t>
  </si>
  <si>
    <t>Revenus de gérance</t>
  </si>
  <si>
    <t>Avances à des filiales ou sociétés liées</t>
  </si>
  <si>
    <t>Revenus d'édition musicale</t>
  </si>
  <si>
    <t>Autres actifs à court terme (précisez)</t>
  </si>
  <si>
    <t>Contrats entre entreprises apparentées</t>
  </si>
  <si>
    <t>Revenus liés aux produits dérivés</t>
  </si>
  <si>
    <t xml:space="preserve">Revenus liés aux autres contenus sonores ou audiovisuels originaux commercialisables </t>
  </si>
  <si>
    <t>Total actif court terme</t>
  </si>
  <si>
    <t>Autres revenus (précisez)</t>
  </si>
  <si>
    <t>Actif à long terme</t>
  </si>
  <si>
    <t>Total revenus autonomes</t>
  </si>
  <si>
    <t>Placements et avances</t>
  </si>
  <si>
    <t>Revenus de subventions</t>
  </si>
  <si>
    <t>Immobilisations (nettes)</t>
  </si>
  <si>
    <t>Subventions SODEC</t>
  </si>
  <si>
    <t>Actifs intangibles</t>
  </si>
  <si>
    <t>Autres subventions Québec</t>
  </si>
  <si>
    <t>Frais reportés</t>
  </si>
  <si>
    <t>Crédit d'impôt Production de spectacles</t>
  </si>
  <si>
    <t>Autres actifs à long terme (précisez)</t>
  </si>
  <si>
    <t>Crédit d'impôt Production d'enregistrements sonores</t>
  </si>
  <si>
    <t>Total actif  long terme</t>
  </si>
  <si>
    <t>Subventions Canada et autres</t>
  </si>
  <si>
    <t>TOTAL ACTIF</t>
  </si>
  <si>
    <t>Total revenus de subventions</t>
  </si>
  <si>
    <t>PASSIF</t>
  </si>
  <si>
    <t>TOTAL REVENUS</t>
  </si>
  <si>
    <t>Passif à court terme</t>
  </si>
  <si>
    <r>
      <t xml:space="preserve">COÛT DES MARCHANDISES VENDUES (CMV) </t>
    </r>
    <r>
      <rPr>
        <b/>
        <i/>
        <sz val="11"/>
        <color theme="1"/>
        <rFont val="Aptos Narrow"/>
        <family val="2"/>
        <scheme val="minor"/>
      </rPr>
      <t>- Autres que les salaires</t>
    </r>
  </si>
  <si>
    <t>Découvert, emprunt et marge de crédit</t>
  </si>
  <si>
    <t>Frais de production - Enregistrement sonore</t>
  </si>
  <si>
    <t>Comptes fournisseurs</t>
  </si>
  <si>
    <t xml:space="preserve">Frais pour autres contenus sonores ou audiovisuels originaux commercialisables </t>
  </si>
  <si>
    <t>Redevances et royautés à payer</t>
  </si>
  <si>
    <t>Frais de production - Spectacle</t>
  </si>
  <si>
    <t>Revenus perçus d'avance</t>
  </si>
  <si>
    <t>Cachets reversés aux artistes (spectacles en booking)</t>
  </si>
  <si>
    <t>Portion exigible de la dette à long terme</t>
  </si>
  <si>
    <t>Dettes à des filiales ou sociétés liées</t>
  </si>
  <si>
    <t>Frais de promotion liés à des démarches hors Québec</t>
  </si>
  <si>
    <t>Autres (à payer)  (précisez)</t>
  </si>
  <si>
    <t>Frais liés à la gérance</t>
  </si>
  <si>
    <t>Total passif à court terme</t>
  </si>
  <si>
    <t xml:space="preserve">Frais liés à l'édition musicale </t>
  </si>
  <si>
    <t>Passif à long terme</t>
  </si>
  <si>
    <t>Redevances (royautés) reversées</t>
  </si>
  <si>
    <t>Dette à long terme</t>
  </si>
  <si>
    <t>Autres coûts (précisez)</t>
  </si>
  <si>
    <t>Emprunt ou contrat de Financement</t>
  </si>
  <si>
    <t>TOTAL DES COÛTS DES MARCHANDISES VENDUES (CMV)</t>
  </si>
  <si>
    <t>Avances des actionnaires</t>
  </si>
  <si>
    <t>Revenus reportés</t>
  </si>
  <si>
    <t xml:space="preserve"> FRAIS D'EXPLOITATION</t>
  </si>
  <si>
    <t>Autres dettes à long terme  (précisez)</t>
  </si>
  <si>
    <r>
      <t xml:space="preserve">Salaires et avantages sociaux </t>
    </r>
    <r>
      <rPr>
        <sz val="11"/>
        <color theme="5"/>
        <rFont val="Aptos Narrow"/>
        <family val="2"/>
        <scheme val="minor"/>
      </rPr>
      <t xml:space="preserve"> </t>
    </r>
    <r>
      <rPr>
        <i/>
        <sz val="9"/>
        <color rgb="FFFF0000"/>
        <rFont val="Aptos Narrow"/>
        <family val="2"/>
        <scheme val="minor"/>
      </rPr>
      <t>* veuillez détailler la section B ici-bas</t>
    </r>
  </si>
  <si>
    <t>Total passif à long terme</t>
  </si>
  <si>
    <t>Honoraires professionnels et sous-traitance</t>
  </si>
  <si>
    <t>TOTAL PASSIF</t>
  </si>
  <si>
    <t>Frais administratifs</t>
  </si>
  <si>
    <t>Frais de représentation, déplacement, conférence et formation</t>
  </si>
  <si>
    <t>CAPITAUX PROPRES</t>
  </si>
  <si>
    <t>Frais financiers</t>
  </si>
  <si>
    <t>Capital-actions</t>
  </si>
  <si>
    <t>Amortissements</t>
  </si>
  <si>
    <t>Bénéfices non répartis</t>
  </si>
  <si>
    <t>Intérêts sur dette à long terme</t>
  </si>
  <si>
    <t>Surplus d'apport</t>
  </si>
  <si>
    <t>Autres charges (précisez)</t>
  </si>
  <si>
    <t>Total capitaux propres</t>
  </si>
  <si>
    <t>TOTAL FRAIS D'EXPLOITATION</t>
  </si>
  <si>
    <t>TOTAL PASSIF ET CAPITAUX</t>
  </si>
  <si>
    <t xml:space="preserve">BÉNÉFICES </t>
  </si>
  <si>
    <t>Bénéfice (perte) avant impôt et événements extraordinaires</t>
  </si>
  <si>
    <t>Profits ou (pertes) extraordinaires</t>
  </si>
  <si>
    <t>Bénéfice (perte) avant impôts</t>
  </si>
  <si>
    <t>Impôts</t>
  </si>
  <si>
    <t>Total bénéfice net (perte nette)</t>
  </si>
  <si>
    <t>Bénéfices non répartis au début</t>
  </si>
  <si>
    <t>Apports et retraits (rachat d'actions)</t>
  </si>
  <si>
    <t xml:space="preserve">Dividendes </t>
  </si>
  <si>
    <t>Autre ajustement (précisez)</t>
  </si>
  <si>
    <t>Bénéfice net (perte nette)</t>
  </si>
  <si>
    <t xml:space="preserve">TOTAL BÉNÉFICES NON RÉPARTIS À LA FIN </t>
  </si>
  <si>
    <t>B. VENTILATION DES SALAIRES ET AVANTAGES SOCIAUX</t>
  </si>
  <si>
    <t xml:space="preserve">Montants totaux -  Salaires et avantages sociaux </t>
  </si>
  <si>
    <t>ACTIVITÉ</t>
  </si>
  <si>
    <t xml:space="preserve">Enregistrement sonore </t>
  </si>
  <si>
    <t xml:space="preserve">Autres contenus sonores ou audiovisuels originaux commercialisables </t>
  </si>
  <si>
    <t>Production de spectacle</t>
  </si>
  <si>
    <t>Agence de spectacle</t>
  </si>
  <si>
    <t>Commercialisation, promotion et mise en marché</t>
  </si>
  <si>
    <t>Gérance</t>
  </si>
  <si>
    <t>Édition musicale</t>
  </si>
  <si>
    <t>Administration</t>
  </si>
  <si>
    <t>Autre activité (précisez)</t>
  </si>
  <si>
    <t>Dépenses - Promotion et mise en marché et production de contenus</t>
  </si>
  <si>
    <t>C. DÉPENSES ADMISSIBLES - PROMOTION ET MISE EN MARCHÉ</t>
  </si>
  <si>
    <t>D. DÉPENSES ADMISSIBLES - PRODUCTION DE CONTENUS</t>
  </si>
  <si>
    <t>Contenu promotionnel doit avoir une version en français</t>
  </si>
  <si>
    <t>**RAPPEL** 
Les dépenses suivantes ne sont pas admissibles :  les captations de spectacles pour diffusion en intégralité / les dépenses liées aux spectacles à représentation unique et les spectacles à grand déploiement / les dépenses liées aux spectacles de groupes-hommage / les dépenses liées aux spectacles de comédies musicales dont la propriété intellectuelle n’est pas québécoise / les dépenses liées aux œuvres non destinées à une exploitation commerciale auprès du grand public / les compilations et les rééditions (les réenregistrements sont cependant admissibles) / les projets dont l’enregistrement sonore représente un support d’accompagnement et non l’œuvre principale (par exemple, les trames sonores de films) / la production de maquettes (démos), sauf pour activités en lien avec l’édition musicale (onglet suivant).</t>
  </si>
  <si>
    <t>Dernier exercice financier terminé</t>
  </si>
  <si>
    <t>Exercice précédent</t>
  </si>
  <si>
    <t>FRAIS DE COMMERCIALISATION, PROMOTION, PRESSE, PUBLICITÉ ET DÉCOUVRABILITÉ SUR LE MARCHÉ QUÉBÉCOIS ET LES PLATEFORMES NUMÉRIQUES POUR LES ARTISTES EN MUSIQUE ET EN HUMOUR SEULEMENT</t>
  </si>
  <si>
    <t xml:space="preserve"> FRAIS DE PRODUCTION DE CONTENUS EN MUSIQUE ET EN HUMOUR SEULEMENT</t>
  </si>
  <si>
    <t>Veuillez ventiler le montant des frais de production de contenus inscrit aux lignes 43 et 44 de l'onglet « Sommaire EF ».</t>
  </si>
  <si>
    <t>Veuillez inclure les frais d'honoraires aux catégories de dépenses.</t>
  </si>
  <si>
    <t>CATÉGORIES DE DÉPENSES</t>
  </si>
  <si>
    <t>Montant</t>
  </si>
  <si>
    <t>Contenu promotionnel</t>
  </si>
  <si>
    <t>Dépenses directes liées aux enregistrements sonores</t>
  </si>
  <si>
    <t>- Conception des éléments graphiques
- Séance photo et retouches
- Production, rédaction de communiqués de presse ou d'infolettres
- Production et diffusion de vidéoclips (œuvres au complet)
- Production de teasers ou de contenus courts
- Création, hébergement et mise à jour d'un site web dédié à un projet, un artiste ou de l'entreprise</t>
  </si>
  <si>
    <t>- Allant des étapes de préproduction à la fabrication, le cas échéant</t>
  </si>
  <si>
    <r>
      <t>Démarches de commercialisation</t>
    </r>
    <r>
      <rPr>
        <b/>
        <sz val="12"/>
        <color rgb="FFFF0000"/>
        <rFont val="Aptos Narrow"/>
        <family val="2"/>
        <scheme val="minor"/>
      </rPr>
      <t xml:space="preserve"> </t>
    </r>
  </si>
  <si>
    <r>
      <t xml:space="preserve">- Pistage radio
- Relations visant les médias, attaché de presse
- Relations visant les plateformes d'écoutes en ligne, consultant numérique
- Mise en place de campagne médias sociaux, agent promo web (hors frais d'achat publicitaire)
- </t>
    </r>
    <r>
      <rPr>
        <sz val="11"/>
        <color theme="1"/>
        <rFont val="Aptos Narrow"/>
        <family val="2"/>
        <scheme val="minor"/>
      </rPr>
      <t>Dépenses liées aux activités de placement d’œuvres québécoises (ex. : activités de synchronisation)</t>
    </r>
  </si>
  <si>
    <t>- Balados de prestation musicale ou humoristique
- Productions web originales si leur objet premier n’est pas promotionnel 
À noter que les vidéoclips sont considérés comme du matériel promotionnel.</t>
  </si>
  <si>
    <t xml:space="preserve">Marketing  </t>
  </si>
  <si>
    <t>- Achat publicitaires Télé/Radio/imprimés/médias numériques/réseaux sociaux
- Achat visibilité en magasin ou en circulaires
- Campagne d'affichage et/ou matériel promo imprimé
- Activités de lancement (hors spectacle)
- Frais de tournée de promotion (hors spectacle)</t>
  </si>
  <si>
    <t xml:space="preserve">Outils et découvrabilité  </t>
  </si>
  <si>
    <t>- Outils de structuration des métadonnées et de référencement
- Outils d'optimisation de l'indexation des pages web
- Abonnements outils d'accès et de gestion de données numériques (Luminate, Chartmetric, DISCO, etc.)
- Mandat de gestion des données (consultation et admin)</t>
  </si>
  <si>
    <t xml:space="preserve">Matériel promotionnel en lien avec l'image de marque de l'artiste ou de l'entreprise  </t>
  </si>
  <si>
    <t>- Frais de production, de distribution, de manutention et de commercialisation (ex. site web transactionnel) de produits dérivés</t>
  </si>
  <si>
    <t>Total des frais de commercialisation, promotion, presse, publicité et découvrabilité sur le marché québécois et les plateformes numériques</t>
  </si>
  <si>
    <t>Total des frais de production de contenus</t>
  </si>
  <si>
    <t>*Le total doit être inférieur ou égal au montant total des frais inscrit aux lignes 43 et 44 de l'onglet «Sommaire EF ».</t>
  </si>
  <si>
    <t xml:space="preserve"> SALAIRES ET AVANTAGES SOCIAUX LIÉS À LA COMMERCIALISATION, LA MISE EN MARCHÉ ET LA PROMOTION</t>
  </si>
  <si>
    <t xml:space="preserve"> SALAIRES ET AVANTAGES SOCIAUX LIÉS À LA COMMERCIALISATION, LA MISE EN MARCHÉ ET LA PROMOTION DES ARTISTES EN MUSIQUE ET EN HUMOUR SEULEMENT</t>
  </si>
  <si>
    <t xml:space="preserve"> SALAIRES ET AVANTAGES SOCIAUX LIÉS À LA PRODUCTION DE CONTENUS EN MUSIQUE ET EN HUMOUR SEULEMENT</t>
  </si>
  <si>
    <t>Total des salaires et avantages sociaux liés à la commercialisation,
la mise en marché et la promotion</t>
  </si>
  <si>
    <t>Total des salaires et avantages sociaux liés à la production de contenus</t>
  </si>
  <si>
    <t>*Le total doit être inférieur ou égal au montant total des salaires inscrits aux lignes 91 et 92 de l'onglet « Sommaire EF ».</t>
  </si>
  <si>
    <t xml:space="preserve"> TOTAL DES DÉPENSES ADMISSIBLES EN PROMOTION ET MISE EN MARCHÉ</t>
  </si>
  <si>
    <t xml:space="preserve"> TOTAL DES DÉPENSES ADMISSIBLES EN PRODUCTION DE CONTENUS</t>
  </si>
  <si>
    <t>Contrôle</t>
  </si>
  <si>
    <t>Frais de production - Enregistrement sonore  (Ligne 43 "Sommaire EF")</t>
  </si>
  <si>
    <t>Frais pour autres contenus sonores ou audiovisuels originaux commercialisables  (Ligne 44 "Sommaire EF")</t>
  </si>
  <si>
    <t>Salaires et Avantages - Commercialisation, promotion et mise en marché (Ligne 95 "Sommaire EF")</t>
  </si>
  <si>
    <t>Somme</t>
  </si>
  <si>
    <t>Salaires et Avantages - Enregistrement sonore (Ligne 91 "Sommaire EF")</t>
  </si>
  <si>
    <t>Salaires et Avantages - Autres contenus sonores ou audiovisuels originaux commercialisables (Ligne 92 "Sommaire EF")</t>
  </si>
  <si>
    <t>Dépenses - Gérance et édition</t>
  </si>
  <si>
    <t>E. DÉPENSES ADMISSIBLES - GÉRANCE</t>
  </si>
  <si>
    <t>F. DÉPENSES ADMISSIBLES - ÉDITION MUSICALE</t>
  </si>
  <si>
    <t xml:space="preserve">**RAPPEL** 
Les dépenses suivantes ne sont pas admissibles : acquisition de catalogues / frais pour résidences de création, ateliers d’écriture et de coécriture / versement d’avances aux artistes / redevances versées aux ayants droit / les dépenses de gérance des artistes actionnaires de l’entreprise.   </t>
  </si>
  <si>
    <t>FRAIS DE GÉRANCE LIÉS AUX ARTISTES EN MUSIQUE ET EN HUMOUR SEULEMENT</t>
  </si>
  <si>
    <t>FRAIS LIÉS À L'ÉDITION MUSICALE</t>
  </si>
  <si>
    <t>Veuillez ventiler le montant des frais de gérance inscrit à la ligne 49 de l'onglet « Sommaire EF ».</t>
  </si>
  <si>
    <t>Veuillez ventiler le montant de frais liés à l'édition musicale inscrit à la ligne 50 de l'onglet « Sommaire EF ».</t>
  </si>
  <si>
    <t>Frais de production de maquettes audio</t>
  </si>
  <si>
    <t>Frais d’inscription et dépenses liées aux foires, congrès, colloques et autres événements professionnels au Québec</t>
  </si>
  <si>
    <t>Frais de représentation au Québec</t>
  </si>
  <si>
    <t>Dépenses internes liées à la gestion de droits des catalogues d’œuvres d’artistes québécois détenues par l’entreprise</t>
  </si>
  <si>
    <t>Honoraires liés à la prestation d’un service de gérance ou d’accompagnement stratégique (hors commercialisation, mise en marché et promotion)</t>
  </si>
  <si>
    <t>Honoraires liés à la mise en valeur des œuvres musicales québécoises (hors commercialisation, mise en marché et promotion)</t>
  </si>
  <si>
    <t>Total des frais de gérance</t>
  </si>
  <si>
    <t>Total des frais liés à l'édition musicale</t>
  </si>
  <si>
    <t>*Le total doit être inférieur ou égal au montant des frais de gérance inscrit à la ligne 49 de l'onglet «Sommaire EF».</t>
  </si>
  <si>
    <t>*Le total doit être inférieur ou égal au montant de frais liés à l'édition musicale inscrit à la ligne 50 de l'onglet «Sommaire EF».</t>
  </si>
  <si>
    <t xml:space="preserve"> SALAIRES ET AVANTAGES SOCIAUX LIÉS À LA GÉRANCE DES ARTISTES EN MUSIQUE ET EN HUMOUR SEULEMENT</t>
  </si>
  <si>
    <t xml:space="preserve"> SALAIRES ET AVANTAGES SOCIAUX LIÉS À L'ÉDITION MUSICALE</t>
  </si>
  <si>
    <t>Total des salaires et avantages sociaux liés à la gérance</t>
  </si>
  <si>
    <t>Total des salaires et avantages sociaux liés à l'édition musicale</t>
  </si>
  <si>
    <t>*Le total doit être inférieur ou égal au montant des salaires en gérance inscrit à la ligne 96 de l'onglet «Sommaire EF».</t>
  </si>
  <si>
    <t>*Le total doit être inférieur ou égal au montant de salaires liés à l'édition musicale inscrit à la ligne 97 de l'onglet «Sommaire EF».</t>
  </si>
  <si>
    <t xml:space="preserve"> TOTAL DES DÉPENSES ADMISSIBLES EN GÉRANCE</t>
  </si>
  <si>
    <t xml:space="preserve"> TOTAL DES DÉPENSES ADMISSIBLES EN ÉDITION MUSICALE</t>
  </si>
  <si>
    <r>
      <t>Frais liés à la gérance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(Ligne 49 "Sommaire EF")</t>
    </r>
  </si>
  <si>
    <t>Frais liés à l'édition musicale  (Ligne 50 "Sommaire EF")</t>
  </si>
  <si>
    <t>Salaires et Avantages - Gérance (Ligne 96 "Sommaire EF")</t>
  </si>
  <si>
    <t>Salaires et Avantages - Édition musicale (Ligne 97 "Sommaire EF")</t>
  </si>
  <si>
    <t>Contrats</t>
  </si>
  <si>
    <t>G. CONTRATS</t>
  </si>
  <si>
    <t>#</t>
  </si>
  <si>
    <t>Nom de l'artiste</t>
  </si>
  <si>
    <t>Langue d'interprétation majoritaire</t>
  </si>
  <si>
    <t>Artiste en développement</t>
  </si>
  <si>
    <t>Enregistrement sonore</t>
  </si>
  <si>
    <t>Spectacle</t>
  </si>
  <si>
    <t>Édition</t>
  </si>
  <si>
    <t>Type d'entente</t>
  </si>
  <si>
    <t>Date signature</t>
  </si>
  <si>
    <t>Découvrabilité</t>
  </si>
  <si>
    <t>Onglet Contrats</t>
  </si>
  <si>
    <t>Éditions</t>
  </si>
  <si>
    <t>Liste des municipalités</t>
  </si>
  <si>
    <t>N/A</t>
  </si>
  <si>
    <t>Oui</t>
  </si>
  <si>
    <t>Abercorn</t>
  </si>
  <si>
    <t>Production</t>
  </si>
  <si>
    <t>Agence seulement</t>
  </si>
  <si>
    <t>Globale</t>
  </si>
  <si>
    <t>Préférence/Exclusivité</t>
  </si>
  <si>
    <t>Non</t>
  </si>
  <si>
    <t>Acton Vale</t>
  </si>
  <si>
    <t>Licence</t>
  </si>
  <si>
    <t>Production seulement</t>
  </si>
  <si>
    <t>Administrative</t>
  </si>
  <si>
    <t>Cession</t>
  </si>
  <si>
    <t>Langue</t>
  </si>
  <si>
    <t>Adstock</t>
  </si>
  <si>
    <t>Co-production</t>
  </si>
  <si>
    <t>Co-Production seulement</t>
  </si>
  <si>
    <t>Co-édition</t>
  </si>
  <si>
    <t>Français</t>
  </si>
  <si>
    <t>Aguanish</t>
  </si>
  <si>
    <t>Agence ET Production</t>
  </si>
  <si>
    <t>Administration/Gestion</t>
  </si>
  <si>
    <t>Anglais</t>
  </si>
  <si>
    <t>Akulivik</t>
  </si>
  <si>
    <t>1 album</t>
  </si>
  <si>
    <t>1 option</t>
  </si>
  <si>
    <t>Agence ET Co-Production</t>
  </si>
  <si>
    <t xml:space="preserve">Langue autochtone  </t>
  </si>
  <si>
    <t>2 albums</t>
  </si>
  <si>
    <t>2 options</t>
  </si>
  <si>
    <t>Contrat d'engagement</t>
  </si>
  <si>
    <t>Instrumental/sans parole</t>
  </si>
  <si>
    <t>Akwesasne (partie)</t>
  </si>
  <si>
    <t>3 albums</t>
  </si>
  <si>
    <t>3 options</t>
  </si>
  <si>
    <t>1 an</t>
  </si>
  <si>
    <t>automatique</t>
  </si>
  <si>
    <t>Autre</t>
  </si>
  <si>
    <t>Albanel</t>
  </si>
  <si>
    <t>4 albums et plus</t>
  </si>
  <si>
    <t>4 options et plus</t>
  </si>
  <si>
    <t>2 ans</t>
  </si>
  <si>
    <t>à renégocier</t>
  </si>
  <si>
    <t>Albertville</t>
  </si>
  <si>
    <t>3 ans</t>
  </si>
  <si>
    <t>Alleyn-et-Cawood</t>
  </si>
  <si>
    <t>4 ans et plus</t>
  </si>
  <si>
    <t>Alma</t>
  </si>
  <si>
    <t>Onglet découvrabilité</t>
  </si>
  <si>
    <t>Amherst</t>
  </si>
  <si>
    <t>Amos</t>
  </si>
  <si>
    <t>Amqui</t>
  </si>
  <si>
    <t>Ange-Gardien</t>
  </si>
  <si>
    <t>Armagh</t>
  </si>
  <si>
    <t>Arundel</t>
  </si>
  <si>
    <t>Ascot Corner</t>
  </si>
  <si>
    <t>Aston-Jonction</t>
  </si>
  <si>
    <t>Auclair</t>
  </si>
  <si>
    <t>Audet</t>
  </si>
  <si>
    <t>Aumond</t>
  </si>
  <si>
    <t>Aupaluk</t>
  </si>
  <si>
    <t>Austin</t>
  </si>
  <si>
    <t>Authier</t>
  </si>
  <si>
    <t>Authier-Nord</t>
  </si>
  <si>
    <t>Ayer's Cliff</t>
  </si>
  <si>
    <t>Baie-Atibenne</t>
  </si>
  <si>
    <t>Baie-Comeau</t>
  </si>
  <si>
    <t>Baie-de-la-Bouteille</t>
  </si>
  <si>
    <t>Baie-des-Chaloupes</t>
  </si>
  <si>
    <t>Baie-des-Sables</t>
  </si>
  <si>
    <t>Baie-d'Hudson</t>
  </si>
  <si>
    <t>Baie-du-Febvre</t>
  </si>
  <si>
    <t>Baie-D'Urfé</t>
  </si>
  <si>
    <t>Baie-Johan-Beetz</t>
  </si>
  <si>
    <t>Baie-Obaoca</t>
  </si>
  <si>
    <t>Baie-Sainte-Catherine</t>
  </si>
  <si>
    <t>Baie-Saint-Paul</t>
  </si>
  <si>
    <t>Baie-Trinité</t>
  </si>
  <si>
    <t>Barkmere</t>
  </si>
  <si>
    <t>Barnston-Ouest</t>
  </si>
  <si>
    <t>Barraute</t>
  </si>
  <si>
    <t>Batiscan</t>
  </si>
  <si>
    <t>Beaconsfield</t>
  </si>
  <si>
    <t>Béarn</t>
  </si>
  <si>
    <t>Beauceville</t>
  </si>
  <si>
    <t>Beauharnois</t>
  </si>
  <si>
    <t>Beaulac-Garthby</t>
  </si>
  <si>
    <t>Beaumont</t>
  </si>
  <si>
    <t>Beaupré</t>
  </si>
  <si>
    <t>Bécancour</t>
  </si>
  <si>
    <t>Bedford</t>
  </si>
  <si>
    <t>Bégin</t>
  </si>
  <si>
    <t>Belcourt</t>
  </si>
  <si>
    <t>Belle-Rivière</t>
  </si>
  <si>
    <t>Belleterre</t>
  </si>
  <si>
    <t>Beloeil</t>
  </si>
  <si>
    <t>Berry</t>
  </si>
  <si>
    <t>Berthier-sur-Mer</t>
  </si>
  <si>
    <t>Berthierville</t>
  </si>
  <si>
    <t>Béthanie</t>
  </si>
  <si>
    <t>Biencourt</t>
  </si>
  <si>
    <t>Blainville</t>
  </si>
  <si>
    <t>Blanc-Sablon</t>
  </si>
  <si>
    <t>Blue Sea</t>
  </si>
  <si>
    <t>Boileau</t>
  </si>
  <si>
    <t>Boisbriand</t>
  </si>
  <si>
    <t>Boischatel</t>
  </si>
  <si>
    <t>Bois-des-Filion</t>
  </si>
  <si>
    <t>Bois-Franc</t>
  </si>
  <si>
    <t>Bolton-Est</t>
  </si>
  <si>
    <t>Bolton-Ouest</t>
  </si>
  <si>
    <t>Bonaventure</t>
  </si>
  <si>
    <t>Bonne-Espérance</t>
  </si>
  <si>
    <t>Bonsecours</t>
  </si>
  <si>
    <t>Boucherville</t>
  </si>
  <si>
    <t>Bouchette</t>
  </si>
  <si>
    <t>Bowman</t>
  </si>
  <si>
    <t>Brébeuf</t>
  </si>
  <si>
    <t>Brigham</t>
  </si>
  <si>
    <t>Bristol</t>
  </si>
  <si>
    <t>Brome</t>
  </si>
  <si>
    <t>Bromont</t>
  </si>
  <si>
    <t>Brossard</t>
  </si>
  <si>
    <t>Brownsburg-Chatham</t>
  </si>
  <si>
    <t>Bryson</t>
  </si>
  <si>
    <t>Bury</t>
  </si>
  <si>
    <t>Cacouna</t>
  </si>
  <si>
    <t>Calixa-Lavallée</t>
  </si>
  <si>
    <t>Campbell's Bay</t>
  </si>
  <si>
    <t>Candiac</t>
  </si>
  <si>
    <t>Caniapiscau</t>
  </si>
  <si>
    <t>Cantley</t>
  </si>
  <si>
    <t>Cap-Chat</t>
  </si>
  <si>
    <t>Caplan</t>
  </si>
  <si>
    <t>Cap-Saint-Ignace</t>
  </si>
  <si>
    <t>Cap-Santé</t>
  </si>
  <si>
    <t>Carignan</t>
  </si>
  <si>
    <t>Carleton-sur-Mer</t>
  </si>
  <si>
    <t>Cascades-Malignes</t>
  </si>
  <si>
    <t>Cascapédia–Saint-Jules</t>
  </si>
  <si>
    <t>Causapscal</t>
  </si>
  <si>
    <t>Cayamant</t>
  </si>
  <si>
    <t>Chambly</t>
  </si>
  <si>
    <t>Chambord</t>
  </si>
  <si>
    <t>Champlain</t>
  </si>
  <si>
    <t>Champneuf</t>
  </si>
  <si>
    <t>Chandler</t>
  </si>
  <si>
    <t>Chapais</t>
  </si>
  <si>
    <t>Charette</t>
  </si>
  <si>
    <t>Charlemagne</t>
  </si>
  <si>
    <t>Chartierville</t>
  </si>
  <si>
    <t>Châteauguay</t>
  </si>
  <si>
    <t>Château-Richer</t>
  </si>
  <si>
    <t>Chazel</t>
  </si>
  <si>
    <t>Chelsea</t>
  </si>
  <si>
    <t>Chénéville</t>
  </si>
  <si>
    <t>Chertsey</t>
  </si>
  <si>
    <t>Chesterville</t>
  </si>
  <si>
    <t>Chibougamau</t>
  </si>
  <si>
    <t>Chichester</t>
  </si>
  <si>
    <t>Chisasibi</t>
  </si>
  <si>
    <t>Chute-aux-Outardes</t>
  </si>
  <si>
    <t>Chute-Saint-Philippe</t>
  </si>
  <si>
    <t>Clarendon</t>
  </si>
  <si>
    <t>Clermont</t>
  </si>
  <si>
    <t>Clerval</t>
  </si>
  <si>
    <t>Cleveland</t>
  </si>
  <si>
    <t>Cloridorme</t>
  </si>
  <si>
    <t>Coaticook</t>
  </si>
  <si>
    <t>Collines-du-Basque</t>
  </si>
  <si>
    <t>Colombier</t>
  </si>
  <si>
    <t>Compton</t>
  </si>
  <si>
    <t>Contrecoeur</t>
  </si>
  <si>
    <t>Cookshire-Eaton</t>
  </si>
  <si>
    <t>Coteau-du-Lac</t>
  </si>
  <si>
    <t>Côte-Nord-du-Golfe-du-Saint-Laurent</t>
  </si>
  <si>
    <t>Côte-Saint-Luc</t>
  </si>
  <si>
    <t>Coucoucache</t>
  </si>
  <si>
    <t>Coulée-des-Adolphe</t>
  </si>
  <si>
    <t>Courcelles</t>
  </si>
  <si>
    <t>Cowansville</t>
  </si>
  <si>
    <t>Crabtree</t>
  </si>
  <si>
    <t>Danville</t>
  </si>
  <si>
    <t>Daveluyville</t>
  </si>
  <si>
    <t>Dégelis</t>
  </si>
  <si>
    <t>Déléage</t>
  </si>
  <si>
    <t>Delson</t>
  </si>
  <si>
    <t>Denholm</t>
  </si>
  <si>
    <t>Dépôt-Échouani</t>
  </si>
  <si>
    <t>Desbiens</t>
  </si>
  <si>
    <t>Deschaillons-sur-Saint-Laurent</t>
  </si>
  <si>
    <t>Deschambault-Grondines</t>
  </si>
  <si>
    <t>Deux-Montagnes</t>
  </si>
  <si>
    <t>Disraeli</t>
  </si>
  <si>
    <t>Dixville</t>
  </si>
  <si>
    <t>Dolbeau-Mistassini</t>
  </si>
  <si>
    <t>Dollard-Des Ormeaux</t>
  </si>
  <si>
    <t>Doncaster</t>
  </si>
  <si>
    <t>Donnacona</t>
  </si>
  <si>
    <t>Dorval</t>
  </si>
  <si>
    <t>Dosquet</t>
  </si>
  <si>
    <t>Drummondville</t>
  </si>
  <si>
    <t>Dudswell</t>
  </si>
  <si>
    <t>Duhamel</t>
  </si>
  <si>
    <t>Duhamel-Ouest</t>
  </si>
  <si>
    <t>Dundee</t>
  </si>
  <si>
    <t>Dunham</t>
  </si>
  <si>
    <t>Duparquet</t>
  </si>
  <si>
    <t>Dupuy</t>
  </si>
  <si>
    <t>Durham-Sud</t>
  </si>
  <si>
    <t>East Angus</t>
  </si>
  <si>
    <t>East Broughton</t>
  </si>
  <si>
    <t>East Farnham</t>
  </si>
  <si>
    <t>East Hereford</t>
  </si>
  <si>
    <t>Eastmain</t>
  </si>
  <si>
    <t>Eastman</t>
  </si>
  <si>
    <t>Egan-Sud</t>
  </si>
  <si>
    <t>Elgin</t>
  </si>
  <si>
    <t>Entrelacs</t>
  </si>
  <si>
    <t>Escuminac</t>
  </si>
  <si>
    <t>Esprit-Saint</t>
  </si>
  <si>
    <t>Essipit</t>
  </si>
  <si>
    <t>Estérel</t>
  </si>
  <si>
    <t>Farnham</t>
  </si>
  <si>
    <t>Fassett</t>
  </si>
  <si>
    <t>Ferland-et-Boilleau</t>
  </si>
  <si>
    <t>Ferme-Neuve</t>
  </si>
  <si>
    <t>Fermont</t>
  </si>
  <si>
    <t>Forestville</t>
  </si>
  <si>
    <t>Fort-Coulonge</t>
  </si>
  <si>
    <t>Fortierville</t>
  </si>
  <si>
    <t>Fossambault-sur-le-Lac</t>
  </si>
  <si>
    <t>Frampton</t>
  </si>
  <si>
    <t>Franklin</t>
  </si>
  <si>
    <t>Franquelin</t>
  </si>
  <si>
    <t>Frelighsburg</t>
  </si>
  <si>
    <t>Frontenac</t>
  </si>
  <si>
    <t>Fugèreville</t>
  </si>
  <si>
    <t>Gallichan</t>
  </si>
  <si>
    <t>Gaspé</t>
  </si>
  <si>
    <t>Gatineau</t>
  </si>
  <si>
    <t>Gesgapegiag</t>
  </si>
  <si>
    <t>Girardville</t>
  </si>
  <si>
    <t>Godbout</t>
  </si>
  <si>
    <t>Godmanchester</t>
  </si>
  <si>
    <t>Gore</t>
  </si>
  <si>
    <t>Gouvernement régional d'Eeyou Istchee Baie-James</t>
  </si>
  <si>
    <t>Gracefield</t>
  </si>
  <si>
    <t>Granby</t>
  </si>
  <si>
    <t>Grande-Rivière</t>
  </si>
  <si>
    <t>Grandes-Piles</t>
  </si>
  <si>
    <t>Grande-Vallée</t>
  </si>
  <si>
    <t>Grand-Métis</t>
  </si>
  <si>
    <t>Grand-Remous</t>
  </si>
  <si>
    <t>Grand-Saint-Esprit</t>
  </si>
  <si>
    <t>Grenville</t>
  </si>
  <si>
    <t>Grenville-sur-la-Rouge</t>
  </si>
  <si>
    <t>Gros-Mécatina</t>
  </si>
  <si>
    <t>Grosse-Île</t>
  </si>
  <si>
    <t>Grosses-Roches</t>
  </si>
  <si>
    <t>Guérin</t>
  </si>
  <si>
    <t>Ham-Nord</t>
  </si>
  <si>
    <t>Hampden</t>
  </si>
  <si>
    <t>Hampstead</t>
  </si>
  <si>
    <t>Ham-Sud</t>
  </si>
  <si>
    <t>Harrington</t>
  </si>
  <si>
    <t>Hatley</t>
  </si>
  <si>
    <t>Havelock</t>
  </si>
  <si>
    <t>Havre-Saint-Pierre</t>
  </si>
  <si>
    <t>Hébertville</t>
  </si>
  <si>
    <t>Hébertville-Station</t>
  </si>
  <si>
    <t>Hemmingford</t>
  </si>
  <si>
    <t>Henryville</t>
  </si>
  <si>
    <t>Hérouxville</t>
  </si>
  <si>
    <t>Hinchinbrooke</t>
  </si>
  <si>
    <t>Honfleur</t>
  </si>
  <si>
    <t>Hope</t>
  </si>
  <si>
    <t>Hope Town</t>
  </si>
  <si>
    <t>Howick</t>
  </si>
  <si>
    <t>Huberdeau</t>
  </si>
  <si>
    <t>Hudson</t>
  </si>
  <si>
    <t>Hunter's Point</t>
  </si>
  <si>
    <t>Huntingdon</t>
  </si>
  <si>
    <t>Inukjuak</t>
  </si>
  <si>
    <t>Inverness</t>
  </si>
  <si>
    <t>Irlande</t>
  </si>
  <si>
    <t>Ivry-sur-le-Lac</t>
  </si>
  <si>
    <t>Ivujivik</t>
  </si>
  <si>
    <t>Joliette</t>
  </si>
  <si>
    <t>Kahnawake</t>
  </si>
  <si>
    <t>Kamouraska</t>
  </si>
  <si>
    <t>Kanesatake</t>
  </si>
  <si>
    <t>Kangiqsualujjuaq</t>
  </si>
  <si>
    <t>Kangiqsujuaq</t>
  </si>
  <si>
    <t>Kangirsuk</t>
  </si>
  <si>
    <t>Kataskomiq</t>
  </si>
  <si>
    <t>Kawawachikamach</t>
  </si>
  <si>
    <t>Kazabazua</t>
  </si>
  <si>
    <t>Kebaowek</t>
  </si>
  <si>
    <t>Kiamika</t>
  </si>
  <si>
    <t>Kingsbury</t>
  </si>
  <si>
    <t>Kingsey Falls</t>
  </si>
  <si>
    <t>Kinnear's Mills</t>
  </si>
  <si>
    <t>Kipawa</t>
  </si>
  <si>
    <t>Kirkland</t>
  </si>
  <si>
    <t>Kitcisakik</t>
  </si>
  <si>
    <t>Kitigan Zibi</t>
  </si>
  <si>
    <t>Kuujjuaq</t>
  </si>
  <si>
    <t>Kuujjuarapik</t>
  </si>
  <si>
    <t>La Bostonnais</t>
  </si>
  <si>
    <t>La Conception</t>
  </si>
  <si>
    <t>La Corne</t>
  </si>
  <si>
    <t>La Doré</t>
  </si>
  <si>
    <t>La Durantaye</t>
  </si>
  <si>
    <t>La Guadeloupe</t>
  </si>
  <si>
    <t>La Macaza</t>
  </si>
  <si>
    <t>La Malbaie</t>
  </si>
  <si>
    <t>La Martre</t>
  </si>
  <si>
    <t>La Minerve</t>
  </si>
  <si>
    <t>La Morandière</t>
  </si>
  <si>
    <t>La Motte</t>
  </si>
  <si>
    <t>La Patrie</t>
  </si>
  <si>
    <t>La Pêche</t>
  </si>
  <si>
    <t>La Pocatière</t>
  </si>
  <si>
    <t>La Prairie</t>
  </si>
  <si>
    <t>La Présentation</t>
  </si>
  <si>
    <t>La Rédemption</t>
  </si>
  <si>
    <t>La Reine</t>
  </si>
  <si>
    <t>La Romaine</t>
  </si>
  <si>
    <t>La Sarre</t>
  </si>
  <si>
    <t>La Trinité-des-Monts</t>
  </si>
  <si>
    <t>La Tuque</t>
  </si>
  <si>
    <t>La Visitation-de-l'Île-Dupas</t>
  </si>
  <si>
    <t>La Visitation-de-Yamaska</t>
  </si>
  <si>
    <t>Labelle</t>
  </si>
  <si>
    <t>Labrecque</t>
  </si>
  <si>
    <t>Lac-Achouakan</t>
  </si>
  <si>
    <t>Lac-Akonapwehikan</t>
  </si>
  <si>
    <t>Lac-à-la-Croix</t>
  </si>
  <si>
    <t>Lac-Alfred</t>
  </si>
  <si>
    <t>Lac-Ashuapmushuan</t>
  </si>
  <si>
    <t>Lac-au-Brochet</t>
  </si>
  <si>
    <t>Lac-au-Saumon</t>
  </si>
  <si>
    <t>Lac-aux-Sables</t>
  </si>
  <si>
    <t>Lac-Bazinet</t>
  </si>
  <si>
    <t>Lac-Beauport</t>
  </si>
  <si>
    <t>Lac-Blanc</t>
  </si>
  <si>
    <t>Lac-Boisbouscache</t>
  </si>
  <si>
    <t>Lac-Bouchette</t>
  </si>
  <si>
    <t>Lac-Boulé</t>
  </si>
  <si>
    <t>Lac-Brome</t>
  </si>
  <si>
    <t>Lac-Cabasta</t>
  </si>
  <si>
    <t>Lac-Casault</t>
  </si>
  <si>
    <t>Lac-Chicobi</t>
  </si>
  <si>
    <t>Lac-Croche</t>
  </si>
  <si>
    <t>Lac-De La Bidière</t>
  </si>
  <si>
    <t>Lac-Delage</t>
  </si>
  <si>
    <t>Lac-de-la-Maison-de-Pierre</t>
  </si>
  <si>
    <t>Lac-de-la-Pomme</t>
  </si>
  <si>
    <t>Lac-des-Aigles</t>
  </si>
  <si>
    <t>Lac-des-Dix-Milles</t>
  </si>
  <si>
    <t>Lac-des-Eaux-Mortes</t>
  </si>
  <si>
    <t>Lac-des-Écorces</t>
  </si>
  <si>
    <t>Lac-Despinassy</t>
  </si>
  <si>
    <t>Lac-des-Plages</t>
  </si>
  <si>
    <t>Lac-des-Seize-Îles</t>
  </si>
  <si>
    <t>Lac-Devenyns</t>
  </si>
  <si>
    <t>Lac-Douaire</t>
  </si>
  <si>
    <t>Lac-Drolet</t>
  </si>
  <si>
    <t>Lac-du-Cerf</t>
  </si>
  <si>
    <t>Lac-Duparquet</t>
  </si>
  <si>
    <t>Lac-du-Taureau</t>
  </si>
  <si>
    <t>Lac-Édouard</t>
  </si>
  <si>
    <t>Lac-Ernest</t>
  </si>
  <si>
    <t>Lac-Etchemin</t>
  </si>
  <si>
    <t>Lac-Frontière</t>
  </si>
  <si>
    <t>Lac-Granet</t>
  </si>
  <si>
    <t>Lac-Huron</t>
  </si>
  <si>
    <t>Lachute</t>
  </si>
  <si>
    <t>Lac-Jacques-Cartier</t>
  </si>
  <si>
    <t>Lac-Jérôme</t>
  </si>
  <si>
    <t>Lac-John</t>
  </si>
  <si>
    <t>Lac-Juillet</t>
  </si>
  <si>
    <t>Lac-Lapeyrère</t>
  </si>
  <si>
    <t>Lac-Legendre</t>
  </si>
  <si>
    <t>Lac-Lenôtre</t>
  </si>
  <si>
    <t>Lac-Marguerite</t>
  </si>
  <si>
    <t>Lac-Masketsi</t>
  </si>
  <si>
    <t>Lac-Matapédia</t>
  </si>
  <si>
    <t>Lac-Matawin</t>
  </si>
  <si>
    <t>Lac-Mégantic</t>
  </si>
  <si>
    <t>Lac-Metei</t>
  </si>
  <si>
    <t>Lac-Minaki</t>
  </si>
  <si>
    <t>Lac-Ministuk</t>
  </si>
  <si>
    <t>Lac-Moncouche</t>
  </si>
  <si>
    <t>Lac-Moselle</t>
  </si>
  <si>
    <t>Lac-Nilgaut</t>
  </si>
  <si>
    <t>Lac-Normand</t>
  </si>
  <si>
    <t>Lacolle</t>
  </si>
  <si>
    <t>Lac-Oscar</t>
  </si>
  <si>
    <t>Lac-Pikauba</t>
  </si>
  <si>
    <t>Lac-Poulin</t>
  </si>
  <si>
    <t>Lac-Pythonga</t>
  </si>
  <si>
    <t>Lac-Rapide</t>
  </si>
  <si>
    <t>Lac-Saguay</t>
  </si>
  <si>
    <t>Lac-Sainte-Marie</t>
  </si>
  <si>
    <t>Lac-Saint-Joseph</t>
  </si>
  <si>
    <t>Lac-Saint-Paul</t>
  </si>
  <si>
    <t>Lac-Santé</t>
  </si>
  <si>
    <t>Lac-Sergent</t>
  </si>
  <si>
    <t>Lac-Simon</t>
  </si>
  <si>
    <t>Lac-Supérieur</t>
  </si>
  <si>
    <t>Lac-Tremblant-Nord</t>
  </si>
  <si>
    <t>Lac-Vacher</t>
  </si>
  <si>
    <t>Lac-Wagwabika</t>
  </si>
  <si>
    <t>Lac-Walker</t>
  </si>
  <si>
    <t>Laforce</t>
  </si>
  <si>
    <t>Lalemant</t>
  </si>
  <si>
    <t>Lamarche</t>
  </si>
  <si>
    <t>Lambton</t>
  </si>
  <si>
    <t>L'Ancienne-Lorette</t>
  </si>
  <si>
    <t>Landrienne</t>
  </si>
  <si>
    <t>L'Ange-Gardien</t>
  </si>
  <si>
    <t>Laniel</t>
  </si>
  <si>
    <t>Lanoraie</t>
  </si>
  <si>
    <t>L'Anse-Saint-Jean</t>
  </si>
  <si>
    <t>Lantier</t>
  </si>
  <si>
    <t>Larouche</t>
  </si>
  <si>
    <t>L'Ascension</t>
  </si>
  <si>
    <t>L'Ascension-de-Notre-Seigneur</t>
  </si>
  <si>
    <t>L'Ascension-de-Patapédia</t>
  </si>
  <si>
    <t>L'Assomption</t>
  </si>
  <si>
    <t>Latulipe-et-Gaboury</t>
  </si>
  <si>
    <t>Launay</t>
  </si>
  <si>
    <t>Laurier-Station</t>
  </si>
  <si>
    <t>Laurierville</t>
  </si>
  <si>
    <t>Laval</t>
  </si>
  <si>
    <t>Lavaltrie</t>
  </si>
  <si>
    <t>L'Avenir</t>
  </si>
  <si>
    <t>Laverlochère-Angliers</t>
  </si>
  <si>
    <t>Lawrenceville</t>
  </si>
  <si>
    <t>Lebel-sur-Quévillon</t>
  </si>
  <si>
    <t>Leclercville</t>
  </si>
  <si>
    <t>Lefebvre</t>
  </si>
  <si>
    <t>Lejeune</t>
  </si>
  <si>
    <t>Lemieux</t>
  </si>
  <si>
    <t>L'Épiphanie</t>
  </si>
  <si>
    <t>Léry</t>
  </si>
  <si>
    <t>Les Bergeronnes</t>
  </si>
  <si>
    <t>Les Cèdres</t>
  </si>
  <si>
    <t>Les Coteaux</t>
  </si>
  <si>
    <t>Les Éboulements</t>
  </si>
  <si>
    <t>Les Escoumins</t>
  </si>
  <si>
    <t>Les Hauteurs</t>
  </si>
  <si>
    <t>Les Îles-de-la-Madeleine</t>
  </si>
  <si>
    <t>Les Lacs-du-Témiscamingue</t>
  </si>
  <si>
    <t>Les Méchins</t>
  </si>
  <si>
    <t>Lévis</t>
  </si>
  <si>
    <t>L'Île-Cadieux</t>
  </si>
  <si>
    <t>L'Île-d'Anticosti</t>
  </si>
  <si>
    <t>L'Île-Dorval</t>
  </si>
  <si>
    <t>L'Île-du-Grand-Calumet</t>
  </si>
  <si>
    <t>L'Île-Perrot</t>
  </si>
  <si>
    <t>Lingwick</t>
  </si>
  <si>
    <t>Linton</t>
  </si>
  <si>
    <t>L'Isle-aux-Allumettes</t>
  </si>
  <si>
    <t>L'Isle-aux-Coudres</t>
  </si>
  <si>
    <t>L'Islet</t>
  </si>
  <si>
    <t>L'Isle-Verte</t>
  </si>
  <si>
    <t>Listuguj</t>
  </si>
  <si>
    <t>Litchfield</t>
  </si>
  <si>
    <t>Lochaber</t>
  </si>
  <si>
    <t>Lochaber-Partie-Ouest</t>
  </si>
  <si>
    <t>Longue-Pointe-de-Mingan</t>
  </si>
  <si>
    <t>Longue-Rive</t>
  </si>
  <si>
    <t>Longueuil</t>
  </si>
  <si>
    <t>Lorraine</t>
  </si>
  <si>
    <t>Lorrainville</t>
  </si>
  <si>
    <t>Lotbinière</t>
  </si>
  <si>
    <t>Louiseville</t>
  </si>
  <si>
    <t>Low</t>
  </si>
  <si>
    <t>Lyster</t>
  </si>
  <si>
    <t>Macamic</t>
  </si>
  <si>
    <t>Maddington Falls</t>
  </si>
  <si>
    <t>Magog</t>
  </si>
  <si>
    <t>Malartic</t>
  </si>
  <si>
    <t>Maliotenam</t>
  </si>
  <si>
    <t>Manawan</t>
  </si>
  <si>
    <t>Mandeville</t>
  </si>
  <si>
    <t>Maniwaki</t>
  </si>
  <si>
    <t>Manseau</t>
  </si>
  <si>
    <t>Mansfield-et-Pontefract</t>
  </si>
  <si>
    <t>Maria</t>
  </si>
  <si>
    <t>Maricourt</t>
  </si>
  <si>
    <t>Marieville</t>
  </si>
  <si>
    <t>Marsoui</t>
  </si>
  <si>
    <t>Marston</t>
  </si>
  <si>
    <t>Martinville</t>
  </si>
  <si>
    <t>Mascouche</t>
  </si>
  <si>
    <t>Mashteuiatsh</t>
  </si>
  <si>
    <t>Maskinongé</t>
  </si>
  <si>
    <t>Massueville</t>
  </si>
  <si>
    <t>Matagami</t>
  </si>
  <si>
    <t>Matane</t>
  </si>
  <si>
    <t>Matapédia</t>
  </si>
  <si>
    <t>Matchi-Manitou</t>
  </si>
  <si>
    <t>Matimekosh</t>
  </si>
  <si>
    <t>Mayo</t>
  </si>
  <si>
    <t>McMasterville</t>
  </si>
  <si>
    <t>Melbourne</t>
  </si>
  <si>
    <t>Mercier</t>
  </si>
  <si>
    <t>Messines</t>
  </si>
  <si>
    <t>Métabetchouan–Lac-à-la-Croix</t>
  </si>
  <si>
    <t>Métis-sur-Mer</t>
  </si>
  <si>
    <t>Milan</t>
  </si>
  <si>
    <t>Mille-Isles</t>
  </si>
  <si>
    <t>Mingan</t>
  </si>
  <si>
    <t>Mirabel</t>
  </si>
  <si>
    <t>Mistissini</t>
  </si>
  <si>
    <t>Moffet</t>
  </si>
  <si>
    <t>Mont-Albert</t>
  </si>
  <si>
    <t>Mont-Alexandre</t>
  </si>
  <si>
    <t>Mont-Apica</t>
  </si>
  <si>
    <t>Mont-Blanc</t>
  </si>
  <si>
    <t>Montcalm</t>
  </si>
  <si>
    <t>Mont-Carmel</t>
  </si>
  <si>
    <t>Montcerf-Lytton</t>
  </si>
  <si>
    <t>Montebello</t>
  </si>
  <si>
    <t>Mont-Élie</t>
  </si>
  <si>
    <t>Mont-Joli</t>
  </si>
  <si>
    <t>Mont-Laurier</t>
  </si>
  <si>
    <t>Montmagny</t>
  </si>
  <si>
    <t>Montpellier</t>
  </si>
  <si>
    <t>Montréal</t>
  </si>
  <si>
    <t>Montréal-Est</t>
  </si>
  <si>
    <t>Montréal-Ouest</t>
  </si>
  <si>
    <t>Mont-Royal</t>
  </si>
  <si>
    <t>Mont-Saint-Grégoire</t>
  </si>
  <si>
    <t>Mont-Saint-Hilaire</t>
  </si>
  <si>
    <t>Mont-Saint-Michel</t>
  </si>
  <si>
    <t>Mont-Saint-Pierre</t>
  </si>
  <si>
    <t>Mont-Tremblant</t>
  </si>
  <si>
    <t>Mont-Valin</t>
  </si>
  <si>
    <t>Morin-Heights</t>
  </si>
  <si>
    <t>Mulgrave-et-Derry</t>
  </si>
  <si>
    <t>Murdochville</t>
  </si>
  <si>
    <t>Namur</t>
  </si>
  <si>
    <t>Nantes</t>
  </si>
  <si>
    <t>Napierville</t>
  </si>
  <si>
    <t>Natashquan</t>
  </si>
  <si>
    <t>Nédélec</t>
  </si>
  <si>
    <t>Nemaska</t>
  </si>
  <si>
    <t>Neuville</t>
  </si>
  <si>
    <t>New Carlisle</t>
  </si>
  <si>
    <t>New Richmond</t>
  </si>
  <si>
    <t>Newport</t>
  </si>
  <si>
    <t>Nicolet</t>
  </si>
  <si>
    <t>Nominingue</t>
  </si>
  <si>
    <t>Normandin</t>
  </si>
  <si>
    <t>Normétal</t>
  </si>
  <si>
    <t>North Hatley</t>
  </si>
  <si>
    <t>Notre-Dame-Auxiliatrice-de-Buckland</t>
  </si>
  <si>
    <t>Notre-Dame-de-Bonsecours</t>
  </si>
  <si>
    <t>Notre-Dame-de-Ham</t>
  </si>
  <si>
    <t>Notre-Dame-de-la-Merci</t>
  </si>
  <si>
    <t>Notre-Dame-de-la-Paix</t>
  </si>
  <si>
    <t>Notre-Dame-de-la-Salette</t>
  </si>
  <si>
    <t>Notre-Dame-de-l'Île-Perrot</t>
  </si>
  <si>
    <t>Notre-Dame-de-Lorette</t>
  </si>
  <si>
    <t>Notre-Dame-de-Lourdes</t>
  </si>
  <si>
    <t>Notre-Dame-de-Montauban</t>
  </si>
  <si>
    <t>Notre-Dame-de-Pontmain</t>
  </si>
  <si>
    <t>Notre-Dame-des-Anges</t>
  </si>
  <si>
    <t>Notre-Dame-des-Bois</t>
  </si>
  <si>
    <t>Notre-Dame-des-Monts</t>
  </si>
  <si>
    <t>Notre-Dame-des-Neiges</t>
  </si>
  <si>
    <t>Notre-Dame-des-Pins</t>
  </si>
  <si>
    <t>Notre-Dame-des-Prairies</t>
  </si>
  <si>
    <t>Notre-Dame-des-Sept-Douleurs</t>
  </si>
  <si>
    <t>Notre-Dame-de-Stanbridge</t>
  </si>
  <si>
    <t>Notre-Dame-du-Bon-Conseil</t>
  </si>
  <si>
    <t>Notre-Dame-du-Laus</t>
  </si>
  <si>
    <t>Notre-Dame-du-Mont-Carmel</t>
  </si>
  <si>
    <t>Notre-Dame-du-Nord</t>
  </si>
  <si>
    <t>Notre-Dame-du-Portage</t>
  </si>
  <si>
    <t>Notre-Dame-du-Rosaire</t>
  </si>
  <si>
    <t>Notre-Dame-du-Sacré-Coeur-d'Issoudun</t>
  </si>
  <si>
    <t>Nouvelle</t>
  </si>
  <si>
    <t>Noyan</t>
  </si>
  <si>
    <t>Nutashkuan</t>
  </si>
  <si>
    <t>Obedjiwan</t>
  </si>
  <si>
    <t>Odanak</t>
  </si>
  <si>
    <t>Ogden</t>
  </si>
  <si>
    <t>Oka</t>
  </si>
  <si>
    <t>Orford</t>
  </si>
  <si>
    <t>Ormstown</t>
  </si>
  <si>
    <t>Otter Lake</t>
  </si>
  <si>
    <t>Otterburn Park</t>
  </si>
  <si>
    <t>Oujé-Bougoumou</t>
  </si>
  <si>
    <t>Packington</t>
  </si>
  <si>
    <t>Padoue</t>
  </si>
  <si>
    <t>Pakuashipi</t>
  </si>
  <si>
    <t>Palmarolle</t>
  </si>
  <si>
    <t>Papineauville</t>
  </si>
  <si>
    <t>Parisville</t>
  </si>
  <si>
    <t>Paspébiac</t>
  </si>
  <si>
    <t>Passes-Dangereuses</t>
  </si>
  <si>
    <t>Percé</t>
  </si>
  <si>
    <t>Péribonka</t>
  </si>
  <si>
    <t>Pessamit</t>
  </si>
  <si>
    <t>Petite-Rivière-Saint-François</t>
  </si>
  <si>
    <t>Petite-Vallée</t>
  </si>
  <si>
    <t>Petit-Lac-Sainte-Anne</t>
  </si>
  <si>
    <t>Petit-Mécatina</t>
  </si>
  <si>
    <t>Petit-Saguenay</t>
  </si>
  <si>
    <t>Picard</t>
  </si>
  <si>
    <t>Piedmont</t>
  </si>
  <si>
    <t>Pierreville</t>
  </si>
  <si>
    <t>Pike River</t>
  </si>
  <si>
    <t>Pikogan</t>
  </si>
  <si>
    <t>Pincourt</t>
  </si>
  <si>
    <t>Piopolis</t>
  </si>
  <si>
    <t>Plaisance</t>
  </si>
  <si>
    <t>Plessisville</t>
  </si>
  <si>
    <t>Pohénégamook</t>
  </si>
  <si>
    <t>Pointe-à-la-Croix</t>
  </si>
  <si>
    <t>Pointe-aux-Outardes</t>
  </si>
  <si>
    <t>Pointe-Calumet</t>
  </si>
  <si>
    <t>Pointe-Claire</t>
  </si>
  <si>
    <t>Pointe-des-Cascades</t>
  </si>
  <si>
    <t>Pointe-Fortune</t>
  </si>
  <si>
    <t>Pointe-Lebel</t>
  </si>
  <si>
    <t>Pontiac</t>
  </si>
  <si>
    <t>Pont-Rouge</t>
  </si>
  <si>
    <t>Portage-du-Fort</t>
  </si>
  <si>
    <t>Port-Cartier</t>
  </si>
  <si>
    <t>Port-Daniel–Gascons</t>
  </si>
  <si>
    <t>Portneuf</t>
  </si>
  <si>
    <t>Portneuf-sur-Mer</t>
  </si>
  <si>
    <t>Potton</t>
  </si>
  <si>
    <t>Poularies</t>
  </si>
  <si>
    <t>Preissac</t>
  </si>
  <si>
    <t>Prévost</t>
  </si>
  <si>
    <t>Price</t>
  </si>
  <si>
    <t>Princeville</t>
  </si>
  <si>
    <t>Puvirnituq</t>
  </si>
  <si>
    <t>Quaqtaq</t>
  </si>
  <si>
    <t>Québec</t>
  </si>
  <si>
    <t>Racine</t>
  </si>
  <si>
    <t>Ragueneau</t>
  </si>
  <si>
    <t>Rapide-Danseur</t>
  </si>
  <si>
    <t>Rapides-des-Joachims</t>
  </si>
  <si>
    <t>Rawdon</t>
  </si>
  <si>
    <t>Rémigny</t>
  </si>
  <si>
    <t>Repentigny</t>
  </si>
  <si>
    <t>Réservoir-Dozois</t>
  </si>
  <si>
    <t>Richelieu</t>
  </si>
  <si>
    <t>Richmond</t>
  </si>
  <si>
    <t>Rigaud</t>
  </si>
  <si>
    <t>Rimouski</t>
  </si>
  <si>
    <t>Ripon</t>
  </si>
  <si>
    <t>Ristigouche-Partie-Sud-Est</t>
  </si>
  <si>
    <t>Rivière-à-Claude</t>
  </si>
  <si>
    <t>Rivière-à-Pierre</t>
  </si>
  <si>
    <t>Rivière-au-Tonnerre</t>
  </si>
  <si>
    <t>Rivière-aux-Outardes</t>
  </si>
  <si>
    <t>Rivière-Beaudette</t>
  </si>
  <si>
    <t>Rivière-Bleue</t>
  </si>
  <si>
    <t>Rivière-Bonaventure</t>
  </si>
  <si>
    <t>Rivière-Bonjour</t>
  </si>
  <si>
    <t>Rivière-de-la-Savane</t>
  </si>
  <si>
    <t>Rivière-du-Loup</t>
  </si>
  <si>
    <t>Rivière-Éternité</t>
  </si>
  <si>
    <t>Rivière-Héva</t>
  </si>
  <si>
    <t>Rivière-Koksoak</t>
  </si>
  <si>
    <t>Rivière-Mistassini</t>
  </si>
  <si>
    <t>Rivière-Mouchalagane</t>
  </si>
  <si>
    <t>Rivière-Nipissis</t>
  </si>
  <si>
    <t>Rivière-Nouvelle</t>
  </si>
  <si>
    <t>Rivière-Ojima</t>
  </si>
  <si>
    <t>Rivière-Ouelle</t>
  </si>
  <si>
    <t>Rivière-Patapédia-Est</t>
  </si>
  <si>
    <t>Rivière-Rouge</t>
  </si>
  <si>
    <t>Rivière-Saint-Jean</t>
  </si>
  <si>
    <t>Rivière-Vaseuse</t>
  </si>
  <si>
    <t>Roberval</t>
  </si>
  <si>
    <t>Rochebaucourt</t>
  </si>
  <si>
    <t>Roquemaure</t>
  </si>
  <si>
    <t>Rosemère</t>
  </si>
  <si>
    <t>Rougemont</t>
  </si>
  <si>
    <t>Routhierville</t>
  </si>
  <si>
    <t>Rouyn-Noranda</t>
  </si>
  <si>
    <t>Roxton</t>
  </si>
  <si>
    <t>Roxton Falls</t>
  </si>
  <si>
    <t>Roxton Pond</t>
  </si>
  <si>
    <t>Ruisseau-des-Mineurs</t>
  </si>
  <si>
    <t>Ruisseau-Ferguson</t>
  </si>
  <si>
    <t>Sacré-Coeur</t>
  </si>
  <si>
    <t>Sacré-Coeur-de-Jésus</t>
  </si>
  <si>
    <t>Sagard</t>
  </si>
  <si>
    <t>Saguenay</t>
  </si>
  <si>
    <t>Saint-Adalbert</t>
  </si>
  <si>
    <t>Saint-Adelme</t>
  </si>
  <si>
    <t>Saint-Adelphe</t>
  </si>
  <si>
    <t>Saint-Adolphe-d'Howard</t>
  </si>
  <si>
    <t>Saint-Adrien</t>
  </si>
  <si>
    <t>Saint-Adrien-d'Irlande</t>
  </si>
  <si>
    <t>Saint-Agapit</t>
  </si>
  <si>
    <t>Saint-Aimé</t>
  </si>
  <si>
    <t>Saint-Aimé-des-Lacs</t>
  </si>
  <si>
    <t>Saint-Aimé-du-Lac-des-Îles</t>
  </si>
  <si>
    <t>Saint-Alban</t>
  </si>
  <si>
    <t>Saint-Albert</t>
  </si>
  <si>
    <t>Saint-Alexandre</t>
  </si>
  <si>
    <t>Saint-Alexandre-de-Kamouraska</t>
  </si>
  <si>
    <t>Saint-Alexandre-des-Lacs</t>
  </si>
  <si>
    <t>Saint-Alexis</t>
  </si>
  <si>
    <t>Saint-Alexis-de-Matapédia</t>
  </si>
  <si>
    <t>Saint-Alexis-des-Monts</t>
  </si>
  <si>
    <t>Saint-Alfred</t>
  </si>
  <si>
    <t>Saint-Alphonse</t>
  </si>
  <si>
    <t>Saint-Alphonse-de-Granby</t>
  </si>
  <si>
    <t>Saint-Alphonse-Rodriguez</t>
  </si>
  <si>
    <t>Saint-Amable</t>
  </si>
  <si>
    <t>Saint-Ambroise</t>
  </si>
  <si>
    <t>Saint-Ambroise-de-Kildare</t>
  </si>
  <si>
    <t>Saint-Anaclet-de-Lessard</t>
  </si>
  <si>
    <t>Saint-André-Avellin</t>
  </si>
  <si>
    <t>Saint-André-d'Argenteuil</t>
  </si>
  <si>
    <t>Saint-André-de-Kamouraska</t>
  </si>
  <si>
    <t>Saint-André-de-Restigouche</t>
  </si>
  <si>
    <t>Saint-André-du-Lac-Saint-Jean</t>
  </si>
  <si>
    <t>Saint-Anicet</t>
  </si>
  <si>
    <t>Saint-Anselme</t>
  </si>
  <si>
    <t>Saint-Antoine-de-l'Isle-aux-Grues</t>
  </si>
  <si>
    <t>Saint-Antoine-de-Tilly</t>
  </si>
  <si>
    <t>Saint-Antoine-sur-Richelieu</t>
  </si>
  <si>
    <t>Saint-Antonin</t>
  </si>
  <si>
    <t>Saint-Apollinaire</t>
  </si>
  <si>
    <t>Saint-Armand</t>
  </si>
  <si>
    <t>Saint-Arsène</t>
  </si>
  <si>
    <t>Saint-Athanase</t>
  </si>
  <si>
    <t>Saint-Aubert</t>
  </si>
  <si>
    <t>Saint-Augustin</t>
  </si>
  <si>
    <t>Saint-Augustin-de-Desmaures</t>
  </si>
  <si>
    <t>Saint-Augustin-de-Woburn</t>
  </si>
  <si>
    <t>Saint-Barnabé</t>
  </si>
  <si>
    <t>Saint-Barnabé-Sud</t>
  </si>
  <si>
    <t>Saint-Barthélemy</t>
  </si>
  <si>
    <t>Saint-Basile</t>
  </si>
  <si>
    <t>Saint-Basile-le-Grand</t>
  </si>
  <si>
    <t>Saint-Benjamin</t>
  </si>
  <si>
    <t>Saint-Benoît-du-Lac</t>
  </si>
  <si>
    <t>Saint-Benoît-Labre</t>
  </si>
  <si>
    <t>Saint-Bernard</t>
  </si>
  <si>
    <t>Saint-Bernard-de-Lacolle</t>
  </si>
  <si>
    <t>Saint-Bernard-de-Michaudville</t>
  </si>
  <si>
    <t>Saint-Blaise-sur-Richelieu</t>
  </si>
  <si>
    <t>Saint-Bonaventure</t>
  </si>
  <si>
    <t>Saint-Boniface</t>
  </si>
  <si>
    <t>Saint-Bruno</t>
  </si>
  <si>
    <t>Saint-Bruno-de-Guigues</t>
  </si>
  <si>
    <t>Saint-Bruno-de-Kamouraska</t>
  </si>
  <si>
    <t>Saint-Bruno-de-Montarville</t>
  </si>
  <si>
    <t>Saint-Calixte</t>
  </si>
  <si>
    <t>Saint-Camille</t>
  </si>
  <si>
    <t>Saint-Camille-de-Lellis</t>
  </si>
  <si>
    <t>Saint-Casimir</t>
  </si>
  <si>
    <t>Saint-Célestin</t>
  </si>
  <si>
    <t>Saint-Césaire</t>
  </si>
  <si>
    <t>Saint-Charles-Borromée</t>
  </si>
  <si>
    <t>Saint-Charles-de-Bellechasse</t>
  </si>
  <si>
    <t>Saint-Charles-de-Bourget</t>
  </si>
  <si>
    <t>Saint-Charles-Garnier</t>
  </si>
  <si>
    <t>Saint-Charles-sur-Richelieu</t>
  </si>
  <si>
    <t>Saint-Christophe-d'Arthabaska</t>
  </si>
  <si>
    <t>Saint-Chrysostome</t>
  </si>
  <si>
    <t>Saint-Claude</t>
  </si>
  <si>
    <t>Saint-Clément</t>
  </si>
  <si>
    <t>Saint-Cléophas</t>
  </si>
  <si>
    <t>Saint-Cléophas-de-Brandon</t>
  </si>
  <si>
    <t>Saint-Clet</t>
  </si>
  <si>
    <t>Saint-Colomban</t>
  </si>
  <si>
    <t>Saint-Côme</t>
  </si>
  <si>
    <t>Saint-Côme–Linière</t>
  </si>
  <si>
    <t>Saint-Constant</t>
  </si>
  <si>
    <t>Saint-Cuthbert</t>
  </si>
  <si>
    <t>Saint-Cyprien</t>
  </si>
  <si>
    <t>Saint-Cyprien-de-Napierville</t>
  </si>
  <si>
    <t>Saint-Cyrille-de-Lessard</t>
  </si>
  <si>
    <t>Saint-Cyrille-de-Wendover</t>
  </si>
  <si>
    <t>Saint-Damase</t>
  </si>
  <si>
    <t>Saint-Damase-de-L'Islet</t>
  </si>
  <si>
    <t>Saint-Damien</t>
  </si>
  <si>
    <t>Saint-Damien-de-Buckland</t>
  </si>
  <si>
    <t>Saint-David</t>
  </si>
  <si>
    <t>Saint-David-de-Falardeau</t>
  </si>
  <si>
    <t>Saint-Denis-De La Bouteillerie</t>
  </si>
  <si>
    <t>Saint-Denis-de-Brompton</t>
  </si>
  <si>
    <t>Saint-Denis-sur-Richelieu</t>
  </si>
  <si>
    <t>Saint-Didace</t>
  </si>
  <si>
    <t>Saint-Dominique</t>
  </si>
  <si>
    <t>Saint-Dominique-du-Rosaire</t>
  </si>
  <si>
    <t>Saint-Donat</t>
  </si>
  <si>
    <t>Sainte-Adèle</t>
  </si>
  <si>
    <t>Sainte-Agathe-de-Lotbinière</t>
  </si>
  <si>
    <t>Sainte-Agathe-des-Monts</t>
  </si>
  <si>
    <t>Sainte-Angèle-de-Mérici</t>
  </si>
  <si>
    <t>Sainte-Angèle-de-Monnoir</t>
  </si>
  <si>
    <t>Sainte-Angèle-de-Prémont</t>
  </si>
  <si>
    <t>Sainte-Anne-de-Beaupré</t>
  </si>
  <si>
    <t>Sainte-Anne-de-Bellevue</t>
  </si>
  <si>
    <t>Sainte-Anne-de-la-Pérade</t>
  </si>
  <si>
    <t>Sainte-Anne-de-la-Pocatière</t>
  </si>
  <si>
    <t>Sainte-Anne-de-la-Rochelle</t>
  </si>
  <si>
    <t>Sainte-Anne-de-Sabrevois</t>
  </si>
  <si>
    <t>Sainte-Anne-des-Lacs</t>
  </si>
  <si>
    <t>Sainte-Anne-des-Monts</t>
  </si>
  <si>
    <t>Sainte-Anne-de-Sorel</t>
  </si>
  <si>
    <t>Sainte-Anne-des-Plaines</t>
  </si>
  <si>
    <t>Sainte-Anne-du-Lac</t>
  </si>
  <si>
    <t>Sainte-Apolline-de-Patton</t>
  </si>
  <si>
    <t>Sainte-Aurélie</t>
  </si>
  <si>
    <t>Sainte-Barbe</t>
  </si>
  <si>
    <t>Sainte-Béatrix</t>
  </si>
  <si>
    <t>Sainte-Brigide-d'Iberville</t>
  </si>
  <si>
    <t>Sainte-Brigitte-de-Laval</t>
  </si>
  <si>
    <t>Sainte-Brigitte-des-Saults</t>
  </si>
  <si>
    <t>Sainte-Catherine</t>
  </si>
  <si>
    <t>Sainte-Catherine-de-Hatley</t>
  </si>
  <si>
    <t>Sainte-Catherine-de-la-Jacques-Cartier</t>
  </si>
  <si>
    <t>Sainte-Cécile-de-Lévrard</t>
  </si>
  <si>
    <t>Sainte-Cécile-de-Milton</t>
  </si>
  <si>
    <t>Sainte-Cécile-de-Whitton</t>
  </si>
  <si>
    <t>Sainte-Christine</t>
  </si>
  <si>
    <t>Sainte-Christine-d'Auvergne</t>
  </si>
  <si>
    <t>Sainte-Claire</t>
  </si>
  <si>
    <t>Sainte-Clotilde</t>
  </si>
  <si>
    <t>Sainte-Clotilde-de-Beauce</t>
  </si>
  <si>
    <t>Sainte-Clotilde-de-Horton</t>
  </si>
  <si>
    <t>Sainte-Croix</t>
  </si>
  <si>
    <t>Saint-Edmond-de-Grantham</t>
  </si>
  <si>
    <t>Saint-Edmond-les-Plaines</t>
  </si>
  <si>
    <t>Saint-Édouard</t>
  </si>
  <si>
    <t>Saint-Édouard-de-Fabre</t>
  </si>
  <si>
    <t>Saint-Édouard-de-Lotbinière</t>
  </si>
  <si>
    <t>Saint-Édouard-de-Maskinongé</t>
  </si>
  <si>
    <t>Sainte-Edwidge-de-Clifton</t>
  </si>
  <si>
    <t>Sainte-Élisabeth</t>
  </si>
  <si>
    <t>Sainte-Élizabeth-de-Warwick</t>
  </si>
  <si>
    <t>Sainte-Émélie-de-l'Énergie</t>
  </si>
  <si>
    <t>Sainte-Eulalie</t>
  </si>
  <si>
    <t>Sainte-Euphémie-sur-Rivière-du-Sud</t>
  </si>
  <si>
    <t>Sainte-Famille-de-l'Île-d'orléans</t>
  </si>
  <si>
    <t>Sainte-Félicité</t>
  </si>
  <si>
    <t>Sainte-Flavie</t>
  </si>
  <si>
    <t>Sainte-Florence</t>
  </si>
  <si>
    <t>Sainte-Françoise</t>
  </si>
  <si>
    <t>Sainte-Geneviève-de-Batiscan</t>
  </si>
  <si>
    <t>Sainte-Geneviève-de-Berthier</t>
  </si>
  <si>
    <t>Sainte-Germaine-Boulé</t>
  </si>
  <si>
    <t>Sainte-Gertrude-Manneville</t>
  </si>
  <si>
    <t>Sainte-Hedwidge</t>
  </si>
  <si>
    <t>Sainte-Hélène-de-Bagot</t>
  </si>
  <si>
    <t>Sainte-Hélène-de-Chester</t>
  </si>
  <si>
    <t>Sainte-Hélène-de-Kamouraska</t>
  </si>
  <si>
    <t>Sainte-Hélène-de-Mancebourg</t>
  </si>
  <si>
    <t>Sainte-Hénédine</t>
  </si>
  <si>
    <t>Sainte-Irène</t>
  </si>
  <si>
    <t>Sainte-Jeanne-d'Arc</t>
  </si>
  <si>
    <t>Sainte-Julie</t>
  </si>
  <si>
    <t>Sainte-Julienne</t>
  </si>
  <si>
    <t>Sainte-Justine</t>
  </si>
  <si>
    <t>Sainte-Justine-de-Newton</t>
  </si>
  <si>
    <t>Saint-Élie-de-Caxton</t>
  </si>
  <si>
    <t>Saint-Éloi</t>
  </si>
  <si>
    <t>Sainte-Louise</t>
  </si>
  <si>
    <t>Saint-Elphège</t>
  </si>
  <si>
    <t>Sainte-Luce</t>
  </si>
  <si>
    <t>Sainte-Lucie-de-Beauregard</t>
  </si>
  <si>
    <t>Sainte-Lucie-des-Laurentides</t>
  </si>
  <si>
    <t>Saint-Elzéar</t>
  </si>
  <si>
    <t>Saint-Elzéar-de-Témiscouata</t>
  </si>
  <si>
    <t>Sainte-Madeleine</t>
  </si>
  <si>
    <t>Sainte-Madeleine-de-la-Rivière-Madeleine</t>
  </si>
  <si>
    <t>Sainte-Marcelline-de-Kildare</t>
  </si>
  <si>
    <t>Sainte-Marguerite</t>
  </si>
  <si>
    <t>Sainte-Marguerite-du-Lac-Masson</t>
  </si>
  <si>
    <t>Sainte-Marguerite-Marie</t>
  </si>
  <si>
    <t>Sainte-Marie</t>
  </si>
  <si>
    <t>Sainte-Marie-de-Blandford</t>
  </si>
  <si>
    <t>Sainte-Marie-Madeleine</t>
  </si>
  <si>
    <t>Sainte-Marie-Salomé</t>
  </si>
  <si>
    <t>Sainte-Marthe</t>
  </si>
  <si>
    <t>Sainte-Marthe-sur-le-Lac</t>
  </si>
  <si>
    <t>Sainte-Martine</t>
  </si>
  <si>
    <t>Sainte-Mélanie</t>
  </si>
  <si>
    <t>Saint-Émile-de-Suffolk</t>
  </si>
  <si>
    <t>Sainte-Monique</t>
  </si>
  <si>
    <t>Sainte-Paule</t>
  </si>
  <si>
    <t>Sainte-Perpétue</t>
  </si>
  <si>
    <t>Sainte-Pétronille</t>
  </si>
  <si>
    <t>Saint-Éphrem-de-Beauce</t>
  </si>
  <si>
    <t>Saint-Épiphane</t>
  </si>
  <si>
    <t>Sainte-Praxède</t>
  </si>
  <si>
    <t>Sainte-Rita</t>
  </si>
  <si>
    <t>Sainte-Rose-de-Watford</t>
  </si>
  <si>
    <t>Sainte-Rose-du-Nord</t>
  </si>
  <si>
    <t>Sainte-Sabine</t>
  </si>
  <si>
    <t>Sainte-Séraphine</t>
  </si>
  <si>
    <t>Sainte-Sophie</t>
  </si>
  <si>
    <t>Sainte-Sophie-de-Lévrard</t>
  </si>
  <si>
    <t>Sainte-Sophie-d'Halifax</t>
  </si>
  <si>
    <t>Saint-Esprit</t>
  </si>
  <si>
    <t>Sainte-Thècle</t>
  </si>
  <si>
    <t>Sainte-Thérèse</t>
  </si>
  <si>
    <t>Sainte-Thérèse-de-Gaspé</t>
  </si>
  <si>
    <t>Sainte-Thérèse-de-la-Gatineau</t>
  </si>
  <si>
    <t>Saint-Étienne-de-Beauharnois</t>
  </si>
  <si>
    <t>Saint-Étienne-de-Bolton</t>
  </si>
  <si>
    <t>Saint-Étienne-des-Grès</t>
  </si>
  <si>
    <t>Saint-Eugène</t>
  </si>
  <si>
    <t>Saint-Eugène-D'Argentenay</t>
  </si>
  <si>
    <t>Saint-Eugène-de-Guigues</t>
  </si>
  <si>
    <t>Saint-Eugène-de-Ladrière</t>
  </si>
  <si>
    <t>Sainte-Ursule</t>
  </si>
  <si>
    <t>Saint-Eusèbe</t>
  </si>
  <si>
    <t>Saint-Eustache</t>
  </si>
  <si>
    <t>Saint-Évariste-de-Forsyth</t>
  </si>
  <si>
    <t>Sainte-Victoire-de-Sorel</t>
  </si>
  <si>
    <t>Saint-Fabien</t>
  </si>
  <si>
    <t>Saint-Fabien-de-Panet</t>
  </si>
  <si>
    <t>Saint-Félicien</t>
  </si>
  <si>
    <t>Saint-Félix-de-Dalquier</t>
  </si>
  <si>
    <t>Saint-Félix-de-Kingsey</t>
  </si>
  <si>
    <t>Saint-Félix-de-Valois</t>
  </si>
  <si>
    <t>Saint-Félix-d'Otis</t>
  </si>
  <si>
    <t>Saint-Ferdinand</t>
  </si>
  <si>
    <t>Saint-Ferréol-les-Neiges</t>
  </si>
  <si>
    <t>Saint-Flavien</t>
  </si>
  <si>
    <t>Saint-Fortunat</t>
  </si>
  <si>
    <t>Saint-François-d'Assise</t>
  </si>
  <si>
    <t>Saint-François-de-la-Rivière-du-Sud</t>
  </si>
  <si>
    <t>Saint-François-de-l'Île-d'Orléans</t>
  </si>
  <si>
    <t>Saint-François-de-Sales</t>
  </si>
  <si>
    <t>Saint-François-du-Lac</t>
  </si>
  <si>
    <t>Saint-François-Xavier-de-Brompton</t>
  </si>
  <si>
    <t>Saint-François-Xavier-de-Viger</t>
  </si>
  <si>
    <t>Saint-Frédéric</t>
  </si>
  <si>
    <t>Saint-Fulgence</t>
  </si>
  <si>
    <t>Saint-Gabriel</t>
  </si>
  <si>
    <t>Saint-Gabriel-de-Brandon</t>
  </si>
  <si>
    <t>Saint-Gabriel-de-Rimouski</t>
  </si>
  <si>
    <t>Saint-Gabriel-de-Valcartier</t>
  </si>
  <si>
    <t>Saint-Gabriel-Lalemant</t>
  </si>
  <si>
    <t>Saint-Gédéon</t>
  </si>
  <si>
    <t>Saint-Gédéon-de-Beauce</t>
  </si>
  <si>
    <t>Saint-Georges</t>
  </si>
  <si>
    <t>Saint-Georges-de-Clarenceville</t>
  </si>
  <si>
    <t>Saint-Georges-de-Windsor</t>
  </si>
  <si>
    <t>Saint-Gérard-Majella</t>
  </si>
  <si>
    <t>Saint-Germain-de-Grantham</t>
  </si>
  <si>
    <t>Saint-Germain-de-Kamouraska</t>
  </si>
  <si>
    <t>Saint-Gervais</t>
  </si>
  <si>
    <t>Saint-Gilbert</t>
  </si>
  <si>
    <t>Saint-Gilles</t>
  </si>
  <si>
    <t>Saint-Godefroi</t>
  </si>
  <si>
    <t>Saint-Guillaume</t>
  </si>
  <si>
    <t>Saint-Guillaume-Nord</t>
  </si>
  <si>
    <t>Saint-Guy</t>
  </si>
  <si>
    <t>Saint-Henri</t>
  </si>
  <si>
    <t>Saint-Henri-de-Taillon</t>
  </si>
  <si>
    <t>Saint-Herménégilde</t>
  </si>
  <si>
    <t>Saint-Hilaire-de-Dorset</t>
  </si>
  <si>
    <t>Saint-Hilarion</t>
  </si>
  <si>
    <t>Saint-Hippolyte</t>
  </si>
  <si>
    <t>Saint-Honoré</t>
  </si>
  <si>
    <t>Saint-Honoré-de-Shenley</t>
  </si>
  <si>
    <t>Saint-Honoré-de-Témiscouata</t>
  </si>
  <si>
    <t>Saint-Hubert-de-Rivière-du-Loup</t>
  </si>
  <si>
    <t>Saint-Hugues</t>
  </si>
  <si>
    <t>Saint-Hyacinthe</t>
  </si>
  <si>
    <t>Saint-Ignace-de-Loyola</t>
  </si>
  <si>
    <t>Saint-Ignace-de-Stanbridge</t>
  </si>
  <si>
    <t>Saint-Irénée</t>
  </si>
  <si>
    <t>Saint-Isidore</t>
  </si>
  <si>
    <t>Saint-Isidore-de-Clifton</t>
  </si>
  <si>
    <t>Saint-Jacques</t>
  </si>
  <si>
    <t>Saint-Jacques-de-Leeds</t>
  </si>
  <si>
    <t>Saint-Jacques-le-Majeur-de-Wolfestown</t>
  </si>
  <si>
    <t>Saint-Jacques-le-Mineur</t>
  </si>
  <si>
    <t>Saint-Janvier-de-Joly</t>
  </si>
  <si>
    <t>Saint-Jean-Baptiste</t>
  </si>
  <si>
    <t>Saint-Jean-de-Brébeuf</t>
  </si>
  <si>
    <t>Saint-Jean-de-Cherbourg</t>
  </si>
  <si>
    <t>Saint-Jean-de-Dieu</t>
  </si>
  <si>
    <t>Saint-Jean-de-la-Lande</t>
  </si>
  <si>
    <t>Saint-Jean-de-l'Île-d'Orléans</t>
  </si>
  <si>
    <t>Saint-Jean-de-Matha</t>
  </si>
  <si>
    <t>Saint-Jean-Port-Joli</t>
  </si>
  <si>
    <t>Saint-Jean-sur-Richelieu</t>
  </si>
  <si>
    <t>Saint-Jérôme</t>
  </si>
  <si>
    <t>Saint-Joachim</t>
  </si>
  <si>
    <t>Saint-Joachim-de-Shefford</t>
  </si>
  <si>
    <t>Saint-Joseph-de-Beauce</t>
  </si>
  <si>
    <t>Saint-Joseph-de-Coleraine</t>
  </si>
  <si>
    <t>Saint-Joseph-de-Kamouraska</t>
  </si>
  <si>
    <t>Saint-Joseph-de-Lepage</t>
  </si>
  <si>
    <t>Saint-Joseph-des-Érables</t>
  </si>
  <si>
    <t>Saint-Joseph-de-Sorel</t>
  </si>
  <si>
    <t>Saint-Joseph-du-Lac</t>
  </si>
  <si>
    <t>Saint-Jude</t>
  </si>
  <si>
    <t>Saint-Jules</t>
  </si>
  <si>
    <t>Saint-Julien</t>
  </si>
  <si>
    <t>Saint-Just-de-Bretenières</t>
  </si>
  <si>
    <t>Saint-Juste-du-Lac</t>
  </si>
  <si>
    <t>Saint-Justin</t>
  </si>
  <si>
    <t>Saint-Lambert</t>
  </si>
  <si>
    <t>Saint-Lambert-de-Lauzon</t>
  </si>
  <si>
    <t>Saint-Laurent-de-l'Île-d'Orléans</t>
  </si>
  <si>
    <t>Saint-Lazare</t>
  </si>
  <si>
    <t>Saint-Lazare-de-Bellechasse</t>
  </si>
  <si>
    <t>Saint-Léandre</t>
  </si>
  <si>
    <t>Saint-Léonard-d'Aston</t>
  </si>
  <si>
    <t>Saint-Léonard-de-Portneuf</t>
  </si>
  <si>
    <t>Saint-Léon-de-Standon</t>
  </si>
  <si>
    <t>Saint-Léon-le-Grand</t>
  </si>
  <si>
    <t>Saint-Liboire</t>
  </si>
  <si>
    <t>Saint-Liguori</t>
  </si>
  <si>
    <t>Saint-Lin–Laurentides</t>
  </si>
  <si>
    <t>Saint-Louis</t>
  </si>
  <si>
    <t>Saint-Louis-de-Blandford</t>
  </si>
  <si>
    <t>Saint-Louis-de-Gonzague</t>
  </si>
  <si>
    <t>Saint-Louis-de-Gonzague-du-Cap-Tourmente</t>
  </si>
  <si>
    <t>Saint-Louis-du-Ha! Ha!</t>
  </si>
  <si>
    <t>Saint-Luc-de-Bellechasse</t>
  </si>
  <si>
    <t>Saint-Luc-de-Vincennes</t>
  </si>
  <si>
    <t>Saint-Lucien</t>
  </si>
  <si>
    <t>Saint-Ludger</t>
  </si>
  <si>
    <t>Saint-Ludger-de-Milot</t>
  </si>
  <si>
    <t>Saint-Magloire</t>
  </si>
  <si>
    <t>Saint-Majorique-de-Grantham</t>
  </si>
  <si>
    <t>Saint-Malachie</t>
  </si>
  <si>
    <t>Saint-Malo</t>
  </si>
  <si>
    <t>Saint-Marc-de-Figuery</t>
  </si>
  <si>
    <t>Saint-Marc-des-Carrières</t>
  </si>
  <si>
    <t>Saint-Marc-du-Lac-Long</t>
  </si>
  <si>
    <t>Saint-Marcel</t>
  </si>
  <si>
    <t>Saint-Marcel-de-Richelieu</t>
  </si>
  <si>
    <t>Saint-Marcellin</t>
  </si>
  <si>
    <t>Saint-Marc-sur-Richelieu</t>
  </si>
  <si>
    <t>Saint-Martin</t>
  </si>
  <si>
    <t>Saint-Mathias-sur-Richelieu</t>
  </si>
  <si>
    <t>Saint-Mathieu</t>
  </si>
  <si>
    <t>Saint-Mathieu-de-Beloeil</t>
  </si>
  <si>
    <t>Saint-Mathieu-de-Rioux</t>
  </si>
  <si>
    <t>Saint-Mathieu-d'Harricana</t>
  </si>
  <si>
    <t>Saint-Mathieu-du-Parc</t>
  </si>
  <si>
    <t>Saint-Maurice</t>
  </si>
  <si>
    <t>Saint-Maxime-du-Mont-Louis</t>
  </si>
  <si>
    <t>Saint-Médard</t>
  </si>
  <si>
    <t>Saint-Michel</t>
  </si>
  <si>
    <t>Saint-Michel-de-Bellechasse</t>
  </si>
  <si>
    <t>Saint-Michel-des-Saints</t>
  </si>
  <si>
    <t>Saint-Michel-du-Squatec</t>
  </si>
  <si>
    <t>Saint-Modeste</t>
  </si>
  <si>
    <t>Saint-Moïse</t>
  </si>
  <si>
    <t>Saint-Narcisse</t>
  </si>
  <si>
    <t>Saint-Narcisse-de-Beaurivage</t>
  </si>
  <si>
    <t>Saint-Narcisse-de-Rimouski</t>
  </si>
  <si>
    <t>Saint-Nazaire</t>
  </si>
  <si>
    <t>Saint-Nazaire-d'Acton</t>
  </si>
  <si>
    <t>Saint-Nazaire-de-Dorchester</t>
  </si>
  <si>
    <t>Saint-Nérée-de-Bellechasse</t>
  </si>
  <si>
    <t>Saint-Noël</t>
  </si>
  <si>
    <t>Saint-Norbert</t>
  </si>
  <si>
    <t>Saint-Norbert-d'Arthabaska</t>
  </si>
  <si>
    <t>Saint-Octave-de-Métis</t>
  </si>
  <si>
    <t>Saint-Odilon-de-Cranbourne</t>
  </si>
  <si>
    <t>Saint-Omer</t>
  </si>
  <si>
    <t>Saint-Onésime-d'Ixworth</t>
  </si>
  <si>
    <t>Saint-Ours</t>
  </si>
  <si>
    <t>Saint-Pacôme</t>
  </si>
  <si>
    <t>Saint-Pamphile</t>
  </si>
  <si>
    <t>Saint-Pascal</t>
  </si>
  <si>
    <t>Saint-Patrice-de-Beaurivage</t>
  </si>
  <si>
    <t>Saint-Patrice-de-Sherrington</t>
  </si>
  <si>
    <t>Saint-Paul</t>
  </si>
  <si>
    <t>Saint-Paul-d'Abbotsford</t>
  </si>
  <si>
    <t>Saint-Paul-de-la-Croix</t>
  </si>
  <si>
    <t>Saint-Paul-de-l'Île-aux-Noix</t>
  </si>
  <si>
    <t>Saint-Paul-de-Montminy</t>
  </si>
  <si>
    <t>Saint-Paulin</t>
  </si>
  <si>
    <t>Saint-Philémon</t>
  </si>
  <si>
    <t>Saint-Philibert</t>
  </si>
  <si>
    <t>Saint-Philippe</t>
  </si>
  <si>
    <t>Saint-Philippe-de-Néri</t>
  </si>
  <si>
    <t>Saint-Pie</t>
  </si>
  <si>
    <t>Saint-Pie-de-Guire</t>
  </si>
  <si>
    <t>Saint-Pierre</t>
  </si>
  <si>
    <t>Saint-Pierre-Baptiste</t>
  </si>
  <si>
    <t>Saint-Pierre-de-Broughton</t>
  </si>
  <si>
    <t>Saint-Pierre-de-Lamy</t>
  </si>
  <si>
    <t>Saint-Pierre-de-la-Rivière-du-Sud</t>
  </si>
  <si>
    <t>Saint-Pierre-de-l'Île-d'Orléans</t>
  </si>
  <si>
    <t>Saint-Pierre-les-Becquets</t>
  </si>
  <si>
    <t>Saint-Placide</t>
  </si>
  <si>
    <t>Saint-Polycarpe</t>
  </si>
  <si>
    <t>Saint-Prime</t>
  </si>
  <si>
    <t>Saint-Prosper</t>
  </si>
  <si>
    <t>Saint-Prosper-de-Champlain</t>
  </si>
  <si>
    <t>Saint-Raphaël</t>
  </si>
  <si>
    <t>Saint-Raymond</t>
  </si>
  <si>
    <t>Saint-Rémi</t>
  </si>
  <si>
    <t>Saint-Rémi-de-Tingwick</t>
  </si>
  <si>
    <t>Saint-René</t>
  </si>
  <si>
    <t>Saint-René-de-Matane</t>
  </si>
  <si>
    <t>Saint-Robert</t>
  </si>
  <si>
    <t>Saint-Robert-Bellarmin</t>
  </si>
  <si>
    <t>Saint-Roch-de-l'Achigan</t>
  </si>
  <si>
    <t>Saint-Roch-de-Mékinac</t>
  </si>
  <si>
    <t>Saint-Roch-de-Richelieu</t>
  </si>
  <si>
    <t>Saint-Roch-des-Aulnaies</t>
  </si>
  <si>
    <t>Saint-Roch-Ouest</t>
  </si>
  <si>
    <t>Saint-Romain</t>
  </si>
  <si>
    <t>Saint-Rosaire</t>
  </si>
  <si>
    <t>Saint-Samuel</t>
  </si>
  <si>
    <t>Saints-Anges</t>
  </si>
  <si>
    <t>Saint-Sauveur</t>
  </si>
  <si>
    <t>Saint-Sébastien</t>
  </si>
  <si>
    <t>Saint-Sévère</t>
  </si>
  <si>
    <t>Saint-Séverin</t>
  </si>
  <si>
    <t>Saint-Siméon</t>
  </si>
  <si>
    <t>Saint-Simon</t>
  </si>
  <si>
    <t>Saint-Simon-de-Rimouski</t>
  </si>
  <si>
    <t>Saint-Simon-les-Mines</t>
  </si>
  <si>
    <t>Saint-Sixte</t>
  </si>
  <si>
    <t>Saints-Martyrs-Canadiens</t>
  </si>
  <si>
    <t>Saint-Stanislas</t>
  </si>
  <si>
    <t>Saint-Stanislas-de-Kostka</t>
  </si>
  <si>
    <t>Saint-Sulpice</t>
  </si>
  <si>
    <t>Saint-Sylvère</t>
  </si>
  <si>
    <t>Saint-Sylvestre</t>
  </si>
  <si>
    <t>Saint-Télesphore</t>
  </si>
  <si>
    <t>Saint-Tharcisius</t>
  </si>
  <si>
    <t>Saint-Théodore-d'Acton</t>
  </si>
  <si>
    <t>Saint-Théophile</t>
  </si>
  <si>
    <t>Saint-Thomas</t>
  </si>
  <si>
    <t>Saint-Thomas-Didyme</t>
  </si>
  <si>
    <t>Saint-Thuribe</t>
  </si>
  <si>
    <t>Saint-Tite</t>
  </si>
  <si>
    <t>Saint-Tite-des-Caps</t>
  </si>
  <si>
    <t>Saint-Ubalde</t>
  </si>
  <si>
    <t>Saint-Ulric</t>
  </si>
  <si>
    <t>Saint-Urbain</t>
  </si>
  <si>
    <t>Saint-Urbain-Premier</t>
  </si>
  <si>
    <t>Saint-Valentin</t>
  </si>
  <si>
    <t>Saint-Valère</t>
  </si>
  <si>
    <t>Saint-Valérien</t>
  </si>
  <si>
    <t>Saint-Valérien-de-Milton</t>
  </si>
  <si>
    <t>Saint-Vallier</t>
  </si>
  <si>
    <t>Saint-Venant-de-Paquette</t>
  </si>
  <si>
    <t>Saint-Vianney</t>
  </si>
  <si>
    <t>Saint-Victor</t>
  </si>
  <si>
    <t>Saint-Wenceslas</t>
  </si>
  <si>
    <t>Saint-Zacharie</t>
  </si>
  <si>
    <t>Saint-Zénon</t>
  </si>
  <si>
    <t>Saint-Zénon-du-Lac-Humqui</t>
  </si>
  <si>
    <t>Saint-Zéphirin-de-Courval</t>
  </si>
  <si>
    <t>Saint-Zotique</t>
  </si>
  <si>
    <t>Salaberry-de-Valleyfield</t>
  </si>
  <si>
    <t>Salluit</t>
  </si>
  <si>
    <t>Sault-au-Cochon</t>
  </si>
  <si>
    <t>Sayabec</t>
  </si>
  <si>
    <t>Schefferville</t>
  </si>
  <si>
    <t>Scotstown</t>
  </si>
  <si>
    <t>Scott</t>
  </si>
  <si>
    <t>Senneterre</t>
  </si>
  <si>
    <t>Senneville</t>
  </si>
  <si>
    <t>Sept-Îles</t>
  </si>
  <si>
    <t>Shannon</t>
  </si>
  <si>
    <t>Shawinigan</t>
  </si>
  <si>
    <t>Shawville</t>
  </si>
  <si>
    <t>Sheenboro</t>
  </si>
  <si>
    <t>Shefford</t>
  </si>
  <si>
    <t>Sherbrooke</t>
  </si>
  <si>
    <t>Shigawake</t>
  </si>
  <si>
    <t>Sorel-Tracy</t>
  </si>
  <si>
    <t>Stanbridge East</t>
  </si>
  <si>
    <t>Stanbridge Station</t>
  </si>
  <si>
    <t>Stanstead</t>
  </si>
  <si>
    <t>Stanstead-Est</t>
  </si>
  <si>
    <t>Stoke</t>
  </si>
  <si>
    <t>Stoneham-et-Tewkesbury</t>
  </si>
  <si>
    <t>Stornoway</t>
  </si>
  <si>
    <t>Stratford</t>
  </si>
  <si>
    <t>Stukely-Sud</t>
  </si>
  <si>
    <t>Sutton</t>
  </si>
  <si>
    <t>Tadoussac</t>
  </si>
  <si>
    <t>Taschereau</t>
  </si>
  <si>
    <t>Tasiujaq</t>
  </si>
  <si>
    <t>Témiscaming</t>
  </si>
  <si>
    <t>Témiscouata-sur-le-Lac</t>
  </si>
  <si>
    <t>Terrasse-Vaudreuil</t>
  </si>
  <si>
    <t>Terrebonne</t>
  </si>
  <si>
    <t>Thetford Mines</t>
  </si>
  <si>
    <t>Thorne</t>
  </si>
  <si>
    <t>Thurso</t>
  </si>
  <si>
    <t>Timiskaming</t>
  </si>
  <si>
    <t>Tingwick</t>
  </si>
  <si>
    <t>Tourville</t>
  </si>
  <si>
    <t>Trécesson</t>
  </si>
  <si>
    <t>Très-Saint-Rédempteur</t>
  </si>
  <si>
    <t>Très-Saint-Sacrement</t>
  </si>
  <si>
    <t>Tring-Jonction</t>
  </si>
  <si>
    <t>Trois-Pistoles</t>
  </si>
  <si>
    <t>Trois-Rives</t>
  </si>
  <si>
    <t>Trois-Rivières</t>
  </si>
  <si>
    <t>Uashat</t>
  </si>
  <si>
    <t>Ulverton</t>
  </si>
  <si>
    <t>Umiujaq</t>
  </si>
  <si>
    <t>Upton</t>
  </si>
  <si>
    <t>Val-Alain</t>
  </si>
  <si>
    <t>Val-Brillant</t>
  </si>
  <si>
    <t>Valcourt</t>
  </si>
  <si>
    <t>Val-David</t>
  </si>
  <si>
    <t>Val-des-Bois</t>
  </si>
  <si>
    <t>Val-des-Lacs</t>
  </si>
  <si>
    <t>Val-des-Monts</t>
  </si>
  <si>
    <t>Val-des-Sources</t>
  </si>
  <si>
    <t>Val-d'Or</t>
  </si>
  <si>
    <t>Val-Joli</t>
  </si>
  <si>
    <t>Vallée-Jonction</t>
  </si>
  <si>
    <t>Val-Morin</t>
  </si>
  <si>
    <t>Val-Racine</t>
  </si>
  <si>
    <t>Val-Saint-Gilles</t>
  </si>
  <si>
    <t>Varennes</t>
  </si>
  <si>
    <t>Vaudreuil-Dorion</t>
  </si>
  <si>
    <t>Vaudreuil-sur-le-Lac</t>
  </si>
  <si>
    <t>Venise-en-Québec</t>
  </si>
  <si>
    <t>Verchères</t>
  </si>
  <si>
    <t>Victoriaville</t>
  </si>
  <si>
    <t>Ville-Marie</t>
  </si>
  <si>
    <t>Villeroy</t>
  </si>
  <si>
    <t>Waltham</t>
  </si>
  <si>
    <t>Warden</t>
  </si>
  <si>
    <t>Warwick</t>
  </si>
  <si>
    <t>Waskaganish</t>
  </si>
  <si>
    <t>Waswanipi</t>
  </si>
  <si>
    <t>Waterloo</t>
  </si>
  <si>
    <t>Waterville</t>
  </si>
  <si>
    <t>Weedon</t>
  </si>
  <si>
    <t>Wemindji</t>
  </si>
  <si>
    <t>Wemotaci</t>
  </si>
  <si>
    <t>Wendake</t>
  </si>
  <si>
    <t>Wentworth</t>
  </si>
  <si>
    <t>Wentworth-Nord</t>
  </si>
  <si>
    <t>Westbury</t>
  </si>
  <si>
    <t>Westmount</t>
  </si>
  <si>
    <t>Whapmagoostui</t>
  </si>
  <si>
    <t>Wickham</t>
  </si>
  <si>
    <t>Windsor</t>
  </si>
  <si>
    <t>Winneway</t>
  </si>
  <si>
    <t>Wôlinak</t>
  </si>
  <si>
    <t>Wotton</t>
  </si>
  <si>
    <t>Yamachiche</t>
  </si>
  <si>
    <t>Yamaska</t>
  </si>
  <si>
    <t>DONNÉES CLIENTS - 
NE PAS MODIFIER</t>
  </si>
  <si>
    <t>Nom ENTREPRISE</t>
  </si>
  <si>
    <t>Ville ou municipalité</t>
  </si>
  <si>
    <t xml:space="preserve">FIN ANNÉE FINANCIÈRE
Dernier exercice </t>
  </si>
  <si>
    <t>dépenses admissibles réalisées en promotion et mise en marché (moyenne 2 dernières années);</t>
  </si>
  <si>
    <t>dépenses admissibles réalisées en production de contenus (moyenne 2 dernières années);</t>
  </si>
  <si>
    <t>dépenses admissibles réalisées en gérance (moyenne 2 dernières années);</t>
  </si>
  <si>
    <t>dépenses admissibles réalisées en édition musicale (moyenne 2 dernières années)</t>
  </si>
  <si>
    <t>Bénéfice net (DAF)</t>
  </si>
  <si>
    <t>Bénéfice net (DAF -1)</t>
  </si>
  <si>
    <t>Bénéfice net (DAF-2)</t>
  </si>
  <si>
    <t>CHIFFRE D'AFFAIRES
(TOTAL REVENUS) (DAF)</t>
  </si>
  <si>
    <t>CHIFFRE D'AFFAIRES
(TOTAL REVENUS) (DAF-1)</t>
  </si>
  <si>
    <t>CHIFFRE D'AFFAIRES
(TOTAL REVENUS) (DAF-2)</t>
  </si>
  <si>
    <t>Actif à court terme (DAF)</t>
  </si>
  <si>
    <t>Passif à court terme (DAF)</t>
  </si>
  <si>
    <t>Passif total (DAF)</t>
  </si>
  <si>
    <r>
      <t xml:space="preserve">Avoir des </t>
    </r>
    <r>
      <rPr>
        <sz val="11"/>
        <color theme="5"/>
        <rFont val="Aptos Narrow"/>
        <family val="2"/>
        <scheme val="minor"/>
      </rPr>
      <t>actionnaires (DAF)</t>
    </r>
  </si>
  <si>
    <t>Bénéfices non répartis (DAF)</t>
  </si>
  <si>
    <t>Dividendes versés (DAF)</t>
  </si>
  <si>
    <t>Dividendes versés (DAF-1)</t>
  </si>
  <si>
    <t>Dividendes versés (DAF-2)</t>
  </si>
  <si>
    <t>Dépenses d'exploitation (sans intérêts et amortissment) incl. coûts marchandises (DAF)</t>
  </si>
  <si>
    <r>
      <t xml:space="preserve">Revenus </t>
    </r>
    <r>
      <rPr>
        <sz val="11"/>
        <color theme="7"/>
        <rFont val="Aptos Narrow"/>
        <family val="2"/>
        <scheme val="minor"/>
      </rPr>
      <t>autonomes (DAF)</t>
    </r>
  </si>
  <si>
    <r>
      <rPr>
        <sz val="11"/>
        <color rgb="FFFF0000"/>
        <rFont val="Aptos Narrow"/>
        <family val="2"/>
        <scheme val="minor"/>
      </rPr>
      <t>Revenus</t>
    </r>
    <r>
      <rPr>
        <sz val="11"/>
        <color theme="7"/>
        <rFont val="Aptos Narrow"/>
        <family val="2"/>
        <scheme val="minor"/>
      </rPr>
      <t xml:space="preserve"> autonomes (DAF-1)</t>
    </r>
  </si>
  <si>
    <t>Revenus autonomes (DAF-2)</t>
  </si>
  <si>
    <t>Dépenses admissibles réalisées en promotion et mise en marché (DAF);</t>
  </si>
  <si>
    <t>Dépenses admissibles réalisées en promotion et mise en marché (DAF-1);</t>
  </si>
  <si>
    <t xml:space="preserve"> Dépenses admissibles réalisées en  production de contenus (DAF)</t>
  </si>
  <si>
    <t>Dépenses admissibles réalisées en gérance (DAF)</t>
  </si>
  <si>
    <t>Dépenses admissibles réalisées en édition (DAF)</t>
  </si>
  <si>
    <t xml:space="preserve">DIVIDENDES </t>
  </si>
  <si>
    <t>MAIN D'ŒUVRE</t>
  </si>
  <si>
    <r>
      <t xml:space="preserve">FINANCEMENT PUBLIC
</t>
    </r>
    <r>
      <rPr>
        <b/>
        <sz val="11"/>
        <color theme="1"/>
        <rFont val="Aptos Narrow"/>
        <family val="2"/>
        <scheme val="minor"/>
      </rPr>
      <t>Subventions SODEC</t>
    </r>
  </si>
  <si>
    <r>
      <t xml:space="preserve">FINANCEMENT PUBLIC
 </t>
    </r>
    <r>
      <rPr>
        <b/>
        <sz val="11"/>
        <color theme="1"/>
        <rFont val="Aptos Narrow"/>
        <family val="2"/>
        <scheme val="minor"/>
      </rPr>
      <t>Autres subventions Québec</t>
    </r>
  </si>
  <si>
    <r>
      <t xml:space="preserve">FINANCEMENT PUBLIC
 </t>
    </r>
    <r>
      <rPr>
        <b/>
        <sz val="11"/>
        <color theme="1"/>
        <rFont val="Aptos Narrow"/>
        <family val="2"/>
        <scheme val="minor"/>
      </rPr>
      <t>Crédits d'impôt spectacle</t>
    </r>
  </si>
  <si>
    <r>
      <t xml:space="preserve">FINANCEMENT PUBLIC
</t>
    </r>
    <r>
      <rPr>
        <b/>
        <sz val="11"/>
        <color theme="1"/>
        <rFont val="Aptos Narrow"/>
        <family val="2"/>
        <scheme val="minor"/>
      </rPr>
      <t xml:space="preserve"> Crédits d'impôt enregistrement sonore</t>
    </r>
  </si>
  <si>
    <r>
      <t xml:space="preserve">FINANCEMENT PUBLIC
 </t>
    </r>
    <r>
      <rPr>
        <b/>
        <sz val="11"/>
        <color theme="1"/>
        <rFont val="Aptos Narrow"/>
        <family val="2"/>
        <scheme val="minor"/>
      </rPr>
      <t>Subventions Canada et autres</t>
    </r>
  </si>
  <si>
    <t>FINANCEMENT PUBLIC
 (subventions et aides publiques) TOTAL</t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</si>
  <si>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>Ventes d'enregistrements sonores</t>
    </r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</si>
  <si>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>Écoutes en continu</t>
    </r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</si>
  <si>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>Droits voisins</t>
    </r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</si>
  <si>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>Gérance</t>
    </r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</si>
  <si>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>Édition musicale</t>
    </r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</si>
  <si>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 xml:space="preserve">Autres revenus </t>
    </r>
    <r>
      <rPr>
        <sz val="11"/>
        <color theme="1"/>
        <rFont val="Aptos Narrow"/>
        <family val="2"/>
        <scheme val="minor"/>
      </rPr>
      <t>+ contrats entre apparentés</t>
    </r>
  </si>
  <si>
    <t>REVENUS AUTONOMES
TOTAL</t>
  </si>
  <si>
    <t>DÉPENSES
TOTALES
(OPÉRATION)</t>
  </si>
  <si>
    <t>Découvrabilité - Compte actif Norme Enregistrement Sonore/Métamusique?</t>
  </si>
  <si>
    <r>
      <t xml:space="preserve">Nombre d'artistes </t>
    </r>
    <r>
      <rPr>
        <b/>
        <sz val="11"/>
        <color theme="1"/>
        <rFont val="Aptos Narrow"/>
        <family val="2"/>
        <scheme val="minor"/>
      </rPr>
      <t>québécois</t>
    </r>
    <r>
      <rPr>
        <sz val="11"/>
        <color theme="1"/>
        <rFont val="Aptos Narrow"/>
        <family val="2"/>
        <scheme val="minor"/>
      </rPr>
      <t xml:space="preserve"> sous contrat </t>
    </r>
  </si>
  <si>
    <r>
      <t xml:space="preserve">Nombre d'artistes </t>
    </r>
    <r>
      <rPr>
        <b/>
        <sz val="11"/>
        <color theme="1"/>
        <rFont val="Aptos Narrow"/>
        <family val="2"/>
        <scheme val="minor"/>
      </rPr>
      <t>québécois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dont l'interprétation est majoritairement en français</t>
    </r>
    <r>
      <rPr>
        <sz val="11"/>
        <color theme="1"/>
        <rFont val="Aptos Narrow"/>
        <family val="2"/>
        <scheme val="minor"/>
      </rPr>
      <t xml:space="preserve"> sous contrat </t>
    </r>
  </si>
  <si>
    <r>
      <t xml:space="preserve">Artistes en développement </t>
    </r>
    <r>
      <rPr>
        <sz val="11"/>
        <color theme="1"/>
        <rFont val="Aptos Narrow"/>
        <family val="2"/>
        <scheme val="minor"/>
      </rPr>
      <t>sous contrat</t>
    </r>
  </si>
  <si>
    <t>Montant demandé</t>
  </si>
  <si>
    <t>COPIER CETTE LIGNE (LIGNE 7)  ET COLLER LES VALEURS DANS LE DOCUMENT DE L'ANALYSTE</t>
  </si>
  <si>
    <t>VALIDATION ANALYSTE - 
MODIFIER SI ERREURS</t>
  </si>
  <si>
    <t>EXPLICATIF DE LA MODIFICATION</t>
  </si>
  <si>
    <t>À remplir pour les entreprises spécialisées en gérance</t>
  </si>
  <si>
    <t>À remplir pour les entreprise d'édition musicale</t>
  </si>
  <si>
    <r>
      <rPr>
        <b/>
        <i/>
        <sz val="11"/>
        <color rgb="FF000000"/>
        <rFont val="Aptos Narrow"/>
        <family val="2"/>
      </rPr>
      <t>Si oui</t>
    </r>
    <r>
      <rPr>
        <i/>
        <sz val="11"/>
        <color rgb="FF000000"/>
        <rFont val="Aptos Narrow"/>
        <family val="2"/>
      </rPr>
      <t>, précisez la plateforme :</t>
    </r>
  </si>
  <si>
    <t>Découvrabilité - Inscription des nouveautés ?</t>
  </si>
  <si>
    <t>Veuillez ventiler les montants inscrits à la ligne « Salaires et avantages sociaux » (les totaux des montants ventilés doivent équivaloir aux cases correspondantes de la section Frais d'exploitation)</t>
  </si>
  <si>
    <t>TOTAL SALAIRES</t>
  </si>
  <si>
    <t>Manque de temps</t>
  </si>
  <si>
    <t>Manque de personnel</t>
  </si>
  <si>
    <t>N/A (aucune métadonnée d'enregistrement sonore)</t>
  </si>
  <si>
    <t>On ne voit pas l'utilité</t>
  </si>
  <si>
    <t>Autre raison : à détailler ci-bas</t>
  </si>
  <si>
    <t>précisions :</t>
  </si>
  <si>
    <t>Manque de formation</t>
  </si>
  <si>
    <t>Notre catalogue est déjà intégré</t>
  </si>
  <si>
    <t>Non, aucune intégration prévue</t>
  </si>
  <si>
    <r>
      <t xml:space="preserve">Nous sommes en réflexion </t>
    </r>
    <r>
      <rPr>
        <i/>
        <sz val="11"/>
        <color theme="1"/>
        <rFont val="Aptos Narrow"/>
        <family val="2"/>
        <scheme val="minor"/>
      </rPr>
      <t>(veuillez préciser)</t>
    </r>
  </si>
  <si>
    <r>
      <t xml:space="preserve">N/A </t>
    </r>
    <r>
      <rPr>
        <i/>
        <sz val="11"/>
        <color theme="1"/>
        <rFont val="Aptos Narrow"/>
        <family val="2"/>
        <scheme val="minor"/>
      </rPr>
      <t>(aucune métadonnée d'enregistrement sonore)</t>
    </r>
  </si>
  <si>
    <r>
      <t>N/A</t>
    </r>
    <r>
      <rPr>
        <i/>
        <sz val="11"/>
        <color theme="1"/>
        <rFont val="Aptos Narrow"/>
        <family val="2"/>
        <scheme val="minor"/>
      </rPr>
      <t xml:space="preserve"> (aucune métadonnée d'enregistrement sonore)</t>
    </r>
  </si>
  <si>
    <r>
      <t xml:space="preserve">Non, mais nous sommes en réflexion </t>
    </r>
    <r>
      <rPr>
        <i/>
        <sz val="11"/>
        <color theme="1"/>
        <rFont val="Aptos Narrow"/>
        <family val="2"/>
        <scheme val="minor"/>
      </rPr>
      <t>(veuillez préciser)</t>
    </r>
  </si>
  <si>
    <t>Ce sera fait à moyen terme (18-24 mois)</t>
  </si>
  <si>
    <t>Ce sera fait au cours de la prochaine année</t>
  </si>
  <si>
    <t>Ce sera fait, mais nous n'avons pas d'échéancier précis</t>
  </si>
  <si>
    <t>Nous prévoyons intégrer seulement une partie du catalogue</t>
  </si>
  <si>
    <t>Nous ne prévoyons pas intégrer le catalogue</t>
  </si>
  <si>
    <t>Oui, nous inscrivons toutes les nouveautés avant chaque mise en marché</t>
  </si>
  <si>
    <t>Oui, nous inscrivons toutes les nouveautés lorsque nous trouvons le temps de le faire</t>
  </si>
  <si>
    <r>
      <t xml:space="preserve">Oui, nous inscrivons une sélection stratégique de nos enregistrements </t>
    </r>
    <r>
      <rPr>
        <i/>
        <sz val="11"/>
        <color theme="1"/>
        <rFont val="Aptos Narrow"/>
        <family val="2"/>
        <scheme val="minor"/>
      </rPr>
      <t>(veuillez préciser)</t>
    </r>
  </si>
  <si>
    <r>
      <rPr>
        <b/>
        <i/>
        <sz val="11"/>
        <color rgb="FF000000"/>
        <rFont val="Aptos Narrow"/>
        <family val="2"/>
      </rPr>
      <t>Si oui</t>
    </r>
    <r>
      <rPr>
        <i/>
        <sz val="11"/>
        <color rgb="FF000000"/>
        <rFont val="Aptos Narrow"/>
        <family val="2"/>
      </rPr>
      <t>, précisez de quelle façon :</t>
    </r>
  </si>
  <si>
    <t>75-99%</t>
  </si>
  <si>
    <t>50-74%</t>
  </si>
  <si>
    <t>25-49%</t>
  </si>
  <si>
    <t>1-25%</t>
  </si>
  <si>
    <t>Découvrabilité - DataScène intégrée aux pratiques ?</t>
  </si>
  <si>
    <r>
      <t xml:space="preserve">STATUT DES MÉTADONNÉES POUR LES </t>
    </r>
    <r>
      <rPr>
        <b/>
        <sz val="11"/>
        <color rgb="FF480048"/>
        <rFont val="Aptos Narrow"/>
        <family val="2"/>
      </rPr>
      <t>ENREGISTREMENTS SONORES</t>
    </r>
  </si>
  <si>
    <r>
      <t>STATUT DES MÉTADONNÉES POUR LES</t>
    </r>
    <r>
      <rPr>
        <b/>
        <sz val="11"/>
        <color rgb="FF480048"/>
        <rFont val="Aptos Narrow"/>
        <family val="2"/>
      </rPr>
      <t xml:space="preserve"> SPECTACLES </t>
    </r>
    <r>
      <rPr>
        <b/>
        <sz val="11"/>
        <color rgb="FF002060"/>
        <rFont val="Aptos Narrow"/>
        <family val="2"/>
      </rPr>
      <t>MUSICAUX, D'HUMOUR OU DE SPECTACLE JEUNESSE</t>
    </r>
  </si>
  <si>
    <r>
      <t xml:space="preserve">REVENUS AUTONOMES </t>
    </r>
    <r>
      <rPr>
        <b/>
        <sz val="11"/>
        <color theme="1"/>
        <rFont val="Aptos Narrow"/>
        <family val="2"/>
        <scheme val="minor"/>
      </rPr>
      <t>Ventes de Spectacles</t>
    </r>
    <r>
      <rPr>
        <sz val="11"/>
        <color theme="1"/>
        <rFont val="Aptos Narrow"/>
        <family val="2"/>
        <scheme val="minor"/>
      </rPr>
      <t xml:space="preserve"> (prod + booking)</t>
    </r>
  </si>
  <si>
    <r>
      <t xml:space="preserve">REVENUS AUTONOMES
</t>
    </r>
    <r>
      <rPr>
        <b/>
        <sz val="11"/>
        <color theme="1"/>
        <rFont val="Aptos Narrow"/>
        <family val="2"/>
        <scheme val="minor"/>
      </rPr>
      <t>Production de spectacle</t>
    </r>
  </si>
  <si>
    <r>
      <t xml:space="preserve">REVENUS AUTONOMES
</t>
    </r>
    <r>
      <rPr>
        <b/>
        <sz val="11"/>
        <color theme="1"/>
        <rFont val="Aptos Narrow"/>
        <family val="2"/>
        <scheme val="minor"/>
      </rPr>
      <t>Booking de spectacle</t>
    </r>
  </si>
  <si>
    <t>Type d'entreprise :</t>
  </si>
  <si>
    <t>Sommaire EF</t>
  </si>
  <si>
    <t>Entreprise de production et de commercialisation de spectacles ou de contenus en musique</t>
  </si>
  <si>
    <t>Entreprise de production et de commercialisation de spectacles ou de contenus en humour</t>
  </si>
  <si>
    <t>Artiste-entrepreneur en musique</t>
  </si>
  <si>
    <t>Maison de gérance d'artistes en musique</t>
  </si>
  <si>
    <t>Maison de gérance d'artistes en humour</t>
  </si>
  <si>
    <t>Entreprise d'édition musicale</t>
  </si>
  <si>
    <t>Entreprise de production et de commercialisation de spectacles ou de contenus en musique et humour</t>
  </si>
  <si>
    <t>Maison de gérance d'artistes en musique et humour</t>
  </si>
  <si>
    <t>Type d'entreprise</t>
  </si>
  <si>
    <r>
      <t xml:space="preserve">DÉPENSES </t>
    </r>
    <r>
      <rPr>
        <b/>
        <sz val="11"/>
        <color rgb="FF800000"/>
        <rFont val="Aptos Narrow"/>
        <family val="2"/>
        <scheme val="minor"/>
      </rPr>
      <t>Production de spectacles</t>
    </r>
  </si>
  <si>
    <t>Avez-vous un compte actif sur un outil de gestion de métadonnées en lien avec les enregistrements sonores (par exemple : Métamusique)?</t>
  </si>
  <si>
    <t>H. ADOPTION DE NORMES DE DESCRIPTION DE CONTENUS CULTURELS RECONNUES 
DANS L’ENVIRONNEMENT NUMÉRIQUE</t>
  </si>
  <si>
    <t>DGDGDGD</t>
  </si>
  <si>
    <t>AGADDG</t>
  </si>
  <si>
    <r>
      <t>Frais de commercialisation, de promotion et de mise en marché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</t>
    </r>
  </si>
  <si>
    <t>Veuillez ventiler le montant des frais de commercialisation, de promotion et de mise en marché inscrit à ligne 47 de l'onglet « Sommaire EF ».</t>
  </si>
  <si>
    <t>*Le total doit être inférieur ou égal au montant des frais de commercialisation, de promotion et de mise en marché inscrit à la ligne 47 de l'onglet « Sommaire EF».</t>
  </si>
  <si>
    <t>*Le total doit être inférieur ou égal au montant des salaires de commercialisation, de promotion et de mise en marché inscrit à la ligne 95 de l'onglet « Sommaire EF ».</t>
  </si>
  <si>
    <r>
      <t>Frais de commercialisation, de promotion et de mise en marché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(Ligne 47 "Sommaire EF")</t>
    </r>
  </si>
  <si>
    <r>
      <t xml:space="preserve">Veuillez remplir le tableau avec les contrats d'artistes québécois SEULEMENT dont les dépenses admissibles sont constatées dans les 2 derniers États financiers complétés. </t>
    </r>
    <r>
      <rPr>
        <b/>
        <i/>
        <sz val="12"/>
        <color rgb="FFFF0000"/>
        <rFont val="Aptos Narrow"/>
        <family val="2"/>
        <scheme val="minor"/>
      </rPr>
      <t>UNE SEULE LIGNE PAR ARTISTE</t>
    </r>
    <r>
      <rPr>
        <b/>
        <i/>
        <sz val="12"/>
        <color rgb="FF480048"/>
        <rFont val="Aptos Narrow"/>
        <family val="2"/>
        <scheme val="minor"/>
      </rPr>
      <t>.</t>
    </r>
  </si>
  <si>
    <t>Pour les entreprises ayant obtenu moins de trois soutiens dans le programme (ou dans l’ancien programme d’aide aux entreprises en musique et variétés ou dans l’ancien programme d’aide à l’édition musicale),
veuillez fournir un lien d'écoute pour chaque artiste.</t>
  </si>
  <si>
    <r>
      <rPr>
        <b/>
        <i/>
        <sz val="11"/>
        <color rgb="FFFF0000"/>
        <rFont val="Aptos Narrow"/>
        <family val="2"/>
        <scheme val="minor"/>
      </rPr>
      <t xml:space="preserve">Prière de répondre à toutes les questions. </t>
    </r>
    <r>
      <rPr>
        <b/>
        <i/>
        <sz val="11"/>
        <color theme="1"/>
        <rFont val="Aptos Narrow"/>
        <family val="2"/>
        <scheme val="minor"/>
      </rPr>
      <t xml:space="preserve">
Inscrire</t>
    </r>
    <r>
      <rPr>
        <b/>
        <sz val="11"/>
        <color theme="1"/>
        <rFont val="Aptos Narrow"/>
        <family val="2"/>
        <scheme val="minor"/>
      </rPr>
      <t xml:space="preserve">N/A </t>
    </r>
    <r>
      <rPr>
        <b/>
        <i/>
        <sz val="11"/>
        <color theme="1"/>
        <rFont val="Aptos Narrow"/>
        <family val="2"/>
        <scheme val="minor"/>
      </rPr>
      <t>seulement si l'entreprise requérante n'œuvre pas dans le secteur d'activité visé par la question.</t>
    </r>
  </si>
  <si>
    <r>
      <rPr>
        <sz val="11"/>
        <color theme="1"/>
        <rFont val="Aptos Narrow"/>
        <family val="2"/>
        <scheme val="minor"/>
      </rPr>
      <t>Qui sont les personnes responsables de la gestion des métadonnées liées aux enregistrements sonores?</t>
    </r>
    <r>
      <rPr>
        <i/>
        <sz val="11"/>
        <color theme="1"/>
        <rFont val="Aptos Narrow"/>
        <family val="2"/>
        <scheme val="minor"/>
      </rPr>
      <t xml:space="preserve"> (interne et/ou externe, s'il y a lieu)</t>
    </r>
  </si>
  <si>
    <r>
      <rPr>
        <b/>
        <i/>
        <sz val="11"/>
        <color rgb="FF000000"/>
        <rFont val="Aptos Narrow"/>
        <family val="2"/>
      </rPr>
      <t>Si non</t>
    </r>
    <r>
      <rPr>
        <i/>
        <sz val="11"/>
        <color rgb="FF000000"/>
        <rFont val="Aptos Narrow"/>
        <family val="2"/>
      </rPr>
      <t>, pourquoi?</t>
    </r>
  </si>
  <si>
    <t>L’intégration des métadonnées de vos enregistrements sonores dans l'outil de gestion nommé plus haut fait‑elle partie de vos pratiques courantes?</t>
  </si>
  <si>
    <t>Au moment du dépôt, quelle proportion de votre catalogue d'enregistrements sonores se retrouve inscrite sur l'outil de gestion des métadonnées?</t>
  </si>
  <si>
    <t>Quand prévoyez-vous intégrer l'ensemble de votre catalogue d'enregistrements sonores dans l'outil de gestion de métadonnées?</t>
  </si>
  <si>
    <r>
      <rPr>
        <sz val="11"/>
        <color theme="1"/>
        <rFont val="Aptos Narrow"/>
        <family val="2"/>
        <scheme val="minor"/>
      </rPr>
      <t>Qui sont les personnes responsables de la gestion des métadonnées liées aux spectacles?</t>
    </r>
    <r>
      <rPr>
        <i/>
        <sz val="11"/>
        <color theme="1"/>
        <rFont val="Aptos Narrow"/>
        <family val="2"/>
        <scheme val="minor"/>
      </rPr>
      <t xml:space="preserve"> (interne et/ou externe, 
s'il y a lieu)</t>
    </r>
  </si>
  <si>
    <t xml:space="preserve">Est-ce que la norme DataScène est intégrée à vos pratiques de gestion des métadonnées de spectacles? </t>
  </si>
  <si>
    <t>Avez-vous un compte actif sur la plateforme Scène Pro?</t>
  </si>
  <si>
    <t>Avez-vous un compte actif sur la plateforme Volum?</t>
  </si>
  <si>
    <r>
      <rPr>
        <b/>
        <i/>
        <sz val="11"/>
        <color rgb="FF000000"/>
        <rFont val="Aptos Narrow"/>
        <family val="2"/>
      </rPr>
      <t>Si oui</t>
    </r>
    <r>
      <rPr>
        <i/>
        <sz val="11"/>
        <color rgb="FF000000"/>
        <rFont val="Aptos Narrow"/>
        <family val="2"/>
      </rPr>
      <t>, précisez de quelle façon cette plateforme est utilisée au sein de votre entreprise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</si>
</sst>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* #,##0.00_)\ &quot;$&quot;_ ;_ * \(#,##0.00\)\ &quot;$&quot;_ ;_ * &quot;-&quot;??_)\ &quot;$&quot;_ ;_ @_ "/>
    <numFmt numFmtId="164" formatCode="#,##0\ &quot;$&quot;"/>
    <numFmt numFmtId="165" formatCode="[$-F800]dddd\,\ mmmm\ dd\,\ yyyy"/>
    <numFmt numFmtId="166" formatCode="#,##0\ _$"/>
    <numFmt numFmtId="167" formatCode="_ * #,##0.00_)\ _$_ ;_ * \(#,##0.00\)\ _$_ ;_ * &quot;-&quot;??_)\ _$_ ;_ @_ "/>
    <numFmt numFmtId="168" formatCode="_ * #,##0_)\ &quot;$&quot;_ ;_ * \(#,##0\)\ &quot;$&quot;_ ;_ * &quot;-&quot;??_)\ &quot;$&quot;_ ;_ @_ "/>
    <numFmt numFmtId="169" formatCode="00000"/>
  </numFmts>
  <fonts count="9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rial"/>
      <family val="2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name val="Times New Roman"/>
      <family val="1"/>
    </font>
    <font>
      <b/>
      <sz val="11"/>
      <color rgb="FFFF000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26"/>
      <color rgb="FF000000"/>
      <name val="Calibri"/>
      <family val="2"/>
    </font>
    <font>
      <sz val="8"/>
      <color rgb="FF08123E"/>
      <name val="Arial"/>
      <family val="2"/>
    </font>
    <font>
      <b/>
      <sz val="12"/>
      <color rgb="FF08123E"/>
      <name val="Calibri"/>
      <family val="2"/>
    </font>
    <font>
      <b/>
      <sz val="14"/>
      <color rgb="FF08123E"/>
      <name val="Calibri"/>
      <family val="2"/>
    </font>
    <font>
      <b/>
      <u/>
      <sz val="16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indexed="12"/>
      <name val="Aptos Narrow"/>
      <family val="2"/>
      <scheme val="minor"/>
    </font>
    <font>
      <sz val="11"/>
      <color theme="7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ptos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u/>
      <sz val="16"/>
      <color rgb="FF000000"/>
      <name val="Aptos Narrow"/>
      <family val="2"/>
    </font>
    <font>
      <sz val="12"/>
      <color theme="8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4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8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CC9900"/>
      <name val="Aptos Narrow"/>
      <family val="2"/>
      <scheme val="minor"/>
    </font>
    <font>
      <sz val="11"/>
      <color rgb="FFFF00FF"/>
      <name val="Aptos Narrow"/>
      <family val="2"/>
      <scheme val="minor"/>
    </font>
    <font>
      <sz val="11"/>
      <color rgb="FF800000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name val="Calibri"/>
      <family val="2"/>
    </font>
    <font>
      <sz val="12"/>
      <name val="Aptos Narrow"/>
      <family val="2"/>
      <scheme val="minor"/>
    </font>
    <font>
      <sz val="13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3"/>
      <name val="Calibri"/>
      <family val="2"/>
    </font>
    <font>
      <b/>
      <i/>
      <sz val="12"/>
      <color rgb="FF480048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sz val="8"/>
      <color rgb="FF480048"/>
      <name val="Aptos Narrow"/>
      <family val="2"/>
      <scheme val="minor"/>
    </font>
    <font>
      <b/>
      <i/>
      <sz val="11"/>
      <color rgb="FF480048"/>
      <name val="Aptos Narrow"/>
      <family val="2"/>
      <scheme val="minor"/>
    </font>
    <font>
      <i/>
      <sz val="11"/>
      <color rgb="FF480048"/>
      <name val="Aptos Narrow"/>
      <family val="2"/>
      <scheme val="minor"/>
    </font>
    <font>
      <sz val="12"/>
      <color theme="5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2"/>
      <color rgb="FF480048"/>
      <name val="Aptos Narrow"/>
      <family val="2"/>
    </font>
    <font>
      <b/>
      <sz val="12"/>
      <color rgb="FF002060"/>
      <name val="Aptos Narrow"/>
      <family val="2"/>
    </font>
    <font>
      <b/>
      <sz val="11"/>
      <color rgb="FF002060"/>
      <name val="Aptos Narrow"/>
      <family val="2"/>
    </font>
    <font>
      <i/>
      <sz val="11"/>
      <color rgb="FF000000"/>
      <name val="Aptos Narrow"/>
      <family val="2"/>
    </font>
    <font>
      <b/>
      <sz val="16"/>
      <color theme="0"/>
      <name val="Arial"/>
      <family val="2"/>
    </font>
    <font>
      <b/>
      <sz val="10"/>
      <color indexed="81"/>
      <name val="Aptos"/>
      <family val="2"/>
    </font>
    <font>
      <b/>
      <sz val="12"/>
      <color theme="8" tint="-0.499984740745262"/>
      <name val="Aptos Narrow"/>
      <family val="2"/>
      <scheme val="minor"/>
    </font>
    <font>
      <sz val="10.5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.5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000000"/>
      <name val="Aptos Narrow"/>
      <family val="2"/>
    </font>
    <font>
      <b/>
      <i/>
      <sz val="10"/>
      <color rgb="FF480048"/>
      <name val="Aptos Narrow"/>
      <family val="2"/>
      <scheme val="minor"/>
    </font>
    <font>
      <b/>
      <sz val="11"/>
      <color indexed="81"/>
      <name val="Aptos Display"/>
      <family val="2"/>
      <scheme val="major"/>
    </font>
    <font>
      <b/>
      <sz val="11"/>
      <color indexed="81"/>
      <name val="Aptos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20"/>
      <color rgb="FF7030A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rgb="FF480048"/>
      <name val="Aptos Narrow"/>
      <family val="2"/>
    </font>
    <font>
      <b/>
      <sz val="11"/>
      <color rgb="FF80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80048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10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4" fillId="0" borderId="0"/>
    <xf numFmtId="0" fontId="14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/>
    </xf>
    <xf numFmtId="0" fontId="0" fillId="7" borderId="0" xfId="0" applyFill="1"/>
    <xf numFmtId="0" fontId="24" fillId="7" borderId="0" xfId="0" applyFont="1" applyFill="1"/>
    <xf numFmtId="0" fontId="25" fillId="7" borderId="0" xfId="0" applyFont="1" applyFill="1" applyAlignment="1">
      <alignment horizontal="left" vertical="center"/>
    </xf>
    <xf numFmtId="0" fontId="23" fillId="7" borderId="0" xfId="0" applyFont="1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5" fillId="7" borderId="0" xfId="0" applyFont="1" applyFill="1"/>
    <xf numFmtId="0" fontId="26" fillId="7" borderId="0" xfId="0" applyFont="1" applyFill="1" applyAlignment="1">
      <alignment horizontal="left" vertical="center"/>
    </xf>
    <xf numFmtId="0" fontId="27" fillId="0" borderId="0" xfId="0" applyFont="1"/>
    <xf numFmtId="0" fontId="9" fillId="7" borderId="0" xfId="0" applyFont="1" applyFill="1"/>
    <xf numFmtId="0" fontId="0" fillId="7" borderId="0" xfId="0" applyFill="1" applyAlignment="1">
      <alignment vertical="center" wrapText="1"/>
    </xf>
    <xf numFmtId="164" fontId="0" fillId="0" borderId="3" xfId="0" applyNumberFormat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168" fontId="0" fillId="0" borderId="3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7" borderId="39" xfId="0" applyFill="1" applyBorder="1"/>
    <xf numFmtId="0" fontId="0" fillId="7" borderId="40" xfId="0" applyFill="1" applyBorder="1"/>
    <xf numFmtId="0" fontId="0" fillId="7" borderId="37" xfId="0" applyFill="1" applyBorder="1"/>
    <xf numFmtId="0" fontId="0" fillId="7" borderId="41" xfId="0" applyFill="1" applyBorder="1"/>
    <xf numFmtId="0" fontId="0" fillId="7" borderId="24" xfId="0" applyFill="1" applyBorder="1"/>
    <xf numFmtId="0" fontId="0" fillId="7" borderId="4" xfId="0" applyFill="1" applyBorder="1"/>
    <xf numFmtId="0" fontId="0" fillId="7" borderId="25" xfId="0" applyFill="1" applyBorder="1"/>
    <xf numFmtId="0" fontId="34" fillId="7" borderId="0" xfId="0" applyFont="1" applyFill="1" applyAlignment="1">
      <alignment vertical="center" wrapText="1"/>
    </xf>
    <xf numFmtId="0" fontId="35" fillId="7" borderId="0" xfId="0" applyFont="1" applyFill="1" applyAlignment="1">
      <alignment vertical="center" wrapText="1"/>
    </xf>
    <xf numFmtId="0" fontId="18" fillId="0" borderId="0" xfId="2" applyFont="1"/>
    <xf numFmtId="169" fontId="18" fillId="0" borderId="0" xfId="2" applyNumberFormat="1" applyFont="1"/>
    <xf numFmtId="0" fontId="0" fillId="8" borderId="3" xfId="0" applyFill="1" applyBorder="1" applyAlignment="1">
      <alignment horizontal="center" vertical="center" wrapText="1"/>
    </xf>
    <xf numFmtId="0" fontId="33" fillId="7" borderId="39" xfId="0" applyFont="1" applyFill="1" applyBorder="1" applyAlignment="1">
      <alignment horizontal="left"/>
    </xf>
    <xf numFmtId="0" fontId="33" fillId="7" borderId="38" xfId="0" applyFont="1" applyFill="1" applyBorder="1" applyAlignment="1">
      <alignment horizontal="left"/>
    </xf>
    <xf numFmtId="0" fontId="1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right"/>
    </xf>
    <xf numFmtId="0" fontId="0" fillId="7" borderId="0" xfId="0" quotePrefix="1" applyFill="1" applyAlignment="1">
      <alignment horizontal="right"/>
    </xf>
    <xf numFmtId="0" fontId="39" fillId="7" borderId="38" xfId="0" applyFont="1" applyFill="1" applyBorder="1" applyAlignment="1">
      <alignment horizontal="right"/>
    </xf>
    <xf numFmtId="0" fontId="0" fillId="2" borderId="23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0" borderId="23" xfId="0" applyBorder="1" applyAlignment="1">
      <alignment horizontal="right" vertical="center"/>
    </xf>
    <xf numFmtId="0" fontId="45" fillId="9" borderId="3" xfId="0" applyFont="1" applyFill="1" applyBorder="1" applyAlignment="1">
      <alignment horizontal="center" vertical="center" wrapText="1"/>
    </xf>
    <xf numFmtId="44" fontId="0" fillId="0" borderId="3" xfId="0" applyNumberFormat="1" applyBorder="1" applyAlignment="1">
      <alignment vertical="center"/>
    </xf>
    <xf numFmtId="0" fontId="46" fillId="9" borderId="3" xfId="0" applyFont="1" applyFill="1" applyBorder="1" applyAlignment="1">
      <alignment horizontal="center" vertical="center" wrapText="1"/>
    </xf>
    <xf numFmtId="168" fontId="0" fillId="0" borderId="3" xfId="12" applyNumberFormat="1" applyFont="1" applyBorder="1" applyAlignment="1">
      <alignment vertical="center"/>
    </xf>
    <xf numFmtId="0" fontId="47" fillId="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168" fontId="0" fillId="0" borderId="3" xfId="0" applyNumberFormat="1" applyBorder="1" applyAlignment="1">
      <alignment vertical="center"/>
    </xf>
    <xf numFmtId="0" fontId="48" fillId="9" borderId="3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46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wrapText="1"/>
    </xf>
    <xf numFmtId="168" fontId="18" fillId="7" borderId="7" xfId="1" applyNumberFormat="1" applyFont="1" applyFill="1" applyBorder="1" applyAlignment="1" applyProtection="1">
      <alignment horizontal="right" vertical="center"/>
      <protection locked="0"/>
    </xf>
    <xf numFmtId="168" fontId="2" fillId="7" borderId="7" xfId="1" applyNumberFormat="1" applyFont="1" applyFill="1" applyBorder="1" applyAlignment="1" applyProtection="1">
      <alignment horizontal="right" vertical="center"/>
      <protection locked="0"/>
    </xf>
    <xf numFmtId="168" fontId="18" fillId="7" borderId="10" xfId="1" applyNumberFormat="1" applyFont="1" applyFill="1" applyBorder="1" applyAlignment="1" applyProtection="1">
      <alignment horizontal="right" vertical="center"/>
      <protection locked="0"/>
    </xf>
    <xf numFmtId="168" fontId="2" fillId="7" borderId="10" xfId="1" applyNumberFormat="1" applyFont="1" applyFill="1" applyBorder="1" applyAlignment="1" applyProtection="1">
      <alignment horizontal="right" vertical="center"/>
      <protection locked="0"/>
    </xf>
    <xf numFmtId="168" fontId="18" fillId="7" borderId="48" xfId="1" applyNumberFormat="1" applyFont="1" applyFill="1" applyBorder="1" applyAlignment="1" applyProtection="1">
      <alignment horizontal="right" vertical="center"/>
      <protection locked="0"/>
    </xf>
    <xf numFmtId="168" fontId="18" fillId="7" borderId="49" xfId="1" applyNumberFormat="1" applyFont="1" applyFill="1" applyBorder="1" applyAlignment="1" applyProtection="1">
      <alignment horizontal="right" vertical="center"/>
      <protection locked="0"/>
    </xf>
    <xf numFmtId="168" fontId="18" fillId="7" borderId="50" xfId="1" applyNumberFormat="1" applyFont="1" applyFill="1" applyBorder="1" applyAlignment="1" applyProtection="1">
      <alignment horizontal="right" vertical="center"/>
      <protection locked="0"/>
    </xf>
    <xf numFmtId="168" fontId="18" fillId="7" borderId="51" xfId="1" applyNumberFormat="1" applyFont="1" applyFill="1" applyBorder="1" applyAlignment="1" applyProtection="1">
      <alignment horizontal="right" vertical="center"/>
      <protection locked="0"/>
    </xf>
    <xf numFmtId="168" fontId="18" fillId="7" borderId="26" xfId="1" applyNumberFormat="1" applyFont="1" applyFill="1" applyBorder="1" applyAlignment="1" applyProtection="1">
      <alignment horizontal="right" vertical="center"/>
      <protection locked="0"/>
    </xf>
    <xf numFmtId="168" fontId="18" fillId="7" borderId="16" xfId="8" applyNumberFormat="1" applyFont="1" applyFill="1" applyBorder="1" applyAlignment="1" applyProtection="1">
      <alignment horizontal="right" vertical="center"/>
      <protection locked="0"/>
    </xf>
    <xf numFmtId="168" fontId="18" fillId="7" borderId="51" xfId="8" applyNumberFormat="1" applyFont="1" applyFill="1" applyBorder="1" applyAlignment="1" applyProtection="1">
      <alignment horizontal="right" vertical="center"/>
      <protection locked="0"/>
    </xf>
    <xf numFmtId="168" fontId="18" fillId="7" borderId="10" xfId="8" applyNumberFormat="1" applyFont="1" applyFill="1" applyBorder="1" applyAlignment="1" applyProtection="1">
      <alignment horizontal="right" vertical="center"/>
      <protection locked="0"/>
    </xf>
    <xf numFmtId="168" fontId="18" fillId="7" borderId="50" xfId="8" applyNumberFormat="1" applyFont="1" applyFill="1" applyBorder="1" applyAlignment="1" applyProtection="1">
      <alignment horizontal="right" vertical="center"/>
      <protection locked="0"/>
    </xf>
    <xf numFmtId="168" fontId="18" fillId="7" borderId="14" xfId="8" applyNumberFormat="1" applyFont="1" applyFill="1" applyBorder="1" applyAlignment="1" applyProtection="1">
      <alignment horizontal="right" vertical="center"/>
      <protection locked="0"/>
    </xf>
    <xf numFmtId="168" fontId="18" fillId="7" borderId="7" xfId="8" applyNumberFormat="1" applyFont="1" applyFill="1" applyBorder="1" applyAlignment="1" applyProtection="1">
      <alignment horizontal="right" vertical="center"/>
      <protection locked="0"/>
    </xf>
    <xf numFmtId="168" fontId="18" fillId="7" borderId="48" xfId="8" applyNumberFormat="1" applyFont="1" applyFill="1" applyBorder="1" applyAlignment="1" applyProtection="1">
      <alignment horizontal="right" vertical="center"/>
      <protection locked="0"/>
    </xf>
    <xf numFmtId="168" fontId="18" fillId="7" borderId="16" xfId="1" applyNumberFormat="1" applyFont="1" applyFill="1" applyBorder="1" applyAlignment="1" applyProtection="1">
      <alignment horizontal="right" vertical="center"/>
      <protection locked="0"/>
    </xf>
    <xf numFmtId="168" fontId="18" fillId="7" borderId="14" xfId="1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2" fillId="7" borderId="0" xfId="7" applyFill="1" applyAlignment="1">
      <alignment vertical="center"/>
    </xf>
    <xf numFmtId="0" fontId="2" fillId="7" borderId="0" xfId="7" applyFill="1"/>
    <xf numFmtId="0" fontId="2" fillId="0" borderId="0" xfId="7"/>
    <xf numFmtId="0" fontId="30" fillId="7" borderId="0" xfId="1" applyFont="1" applyFill="1" applyAlignment="1">
      <alignment horizontal="left" vertical="center"/>
    </xf>
    <xf numFmtId="0" fontId="6" fillId="7" borderId="0" xfId="1" applyFont="1" applyFill="1" applyAlignment="1">
      <alignment vertical="center"/>
    </xf>
    <xf numFmtId="0" fontId="7" fillId="7" borderId="0" xfId="1" applyFont="1" applyFill="1" applyAlignment="1">
      <alignment horizontal="right" vertical="center"/>
    </xf>
    <xf numFmtId="0" fontId="28" fillId="7" borderId="0" xfId="1" applyFont="1" applyFill="1" applyAlignment="1">
      <alignment vertical="center"/>
    </xf>
    <xf numFmtId="0" fontId="18" fillId="7" borderId="0" xfId="1" applyFont="1" applyFill="1" applyAlignment="1">
      <alignment vertical="center"/>
    </xf>
    <xf numFmtId="0" fontId="6" fillId="7" borderId="0" xfId="1" applyFont="1" applyFill="1" applyAlignment="1">
      <alignment horizontal="left" vertical="center"/>
    </xf>
    <xf numFmtId="0" fontId="5" fillId="7" borderId="0" xfId="1" applyFont="1" applyFill="1" applyAlignment="1">
      <alignment horizontal="center" vertical="center"/>
    </xf>
    <xf numFmtId="0" fontId="38" fillId="7" borderId="0" xfId="1" applyFont="1" applyFill="1" applyAlignment="1">
      <alignment horizontal="left" vertical="center" wrapText="1"/>
    </xf>
    <xf numFmtId="0" fontId="7" fillId="7" borderId="0" xfId="1" applyFont="1" applyFill="1" applyAlignment="1">
      <alignment horizontal="left" vertical="center"/>
    </xf>
    <xf numFmtId="0" fontId="18" fillId="7" borderId="0" xfId="1" applyFont="1" applyFill="1"/>
    <xf numFmtId="0" fontId="6" fillId="7" borderId="0" xfId="1" applyFont="1" applyFill="1"/>
    <xf numFmtId="0" fontId="13" fillId="7" borderId="0" xfId="0" applyFont="1" applyFill="1" applyAlignment="1">
      <alignment horizontal="center" vertical="center" wrapText="1"/>
    </xf>
    <xf numFmtId="0" fontId="30" fillId="7" borderId="0" xfId="1" applyFont="1" applyFill="1" applyAlignment="1">
      <alignment horizontal="center" vertical="center" wrapText="1"/>
    </xf>
    <xf numFmtId="0" fontId="30" fillId="7" borderId="0" xfId="1" applyFont="1" applyFill="1" applyAlignment="1">
      <alignment horizontal="right"/>
    </xf>
    <xf numFmtId="0" fontId="30" fillId="7" borderId="0" xfId="1" applyFont="1" applyFill="1" applyAlignment="1">
      <alignment horizontal="center" vertical="center"/>
    </xf>
    <xf numFmtId="0" fontId="30" fillId="7" borderId="0" xfId="8" applyFont="1" applyFill="1" applyAlignment="1">
      <alignment horizontal="center" vertical="center"/>
    </xf>
    <xf numFmtId="0" fontId="30" fillId="7" borderId="0" xfId="8" applyFont="1" applyFill="1" applyAlignment="1">
      <alignment vertical="center"/>
    </xf>
    <xf numFmtId="0" fontId="30" fillId="7" borderId="0" xfId="1" applyFont="1" applyFill="1" applyAlignment="1">
      <alignment vertical="center"/>
    </xf>
    <xf numFmtId="0" fontId="30" fillId="7" borderId="0" xfId="1" applyFont="1" applyFill="1" applyAlignment="1">
      <alignment horizontal="center"/>
    </xf>
    <xf numFmtId="0" fontId="18" fillId="7" borderId="5" xfId="8" applyFont="1" applyFill="1" applyBorder="1" applyAlignment="1">
      <alignment horizontal="left" vertical="center"/>
    </xf>
    <xf numFmtId="0" fontId="30" fillId="7" borderId="6" xfId="1" applyFont="1" applyFill="1" applyBorder="1" applyAlignment="1">
      <alignment horizontal="left" vertical="center"/>
    </xf>
    <xf numFmtId="168" fontId="30" fillId="7" borderId="0" xfId="1" applyNumberFormat="1" applyFont="1" applyFill="1" applyAlignment="1">
      <alignment horizontal="right" vertical="center" wrapText="1"/>
    </xf>
    <xf numFmtId="0" fontId="18" fillId="7" borderId="0" xfId="8" applyFont="1" applyFill="1" applyAlignment="1">
      <alignment vertical="center"/>
    </xf>
    <xf numFmtId="0" fontId="18" fillId="7" borderId="8" xfId="8" applyFont="1" applyFill="1" applyBorder="1" applyAlignment="1">
      <alignment horizontal="left" vertical="center"/>
    </xf>
    <xf numFmtId="0" fontId="30" fillId="7" borderId="9" xfId="1" applyFont="1" applyFill="1" applyBorder="1" applyAlignment="1">
      <alignment horizontal="left" vertical="center"/>
    </xf>
    <xf numFmtId="0" fontId="18" fillId="7" borderId="5" xfId="8" applyFont="1" applyFill="1" applyBorder="1" applyAlignment="1">
      <alignment vertical="center"/>
    </xf>
    <xf numFmtId="0" fontId="18" fillId="7" borderId="6" xfId="1" applyFont="1" applyFill="1" applyBorder="1" applyAlignment="1">
      <alignment vertical="center"/>
    </xf>
    <xf numFmtId="0" fontId="18" fillId="7" borderId="8" xfId="8" applyFont="1" applyFill="1" applyBorder="1" applyAlignment="1">
      <alignment vertical="center"/>
    </xf>
    <xf numFmtId="0" fontId="18" fillId="7" borderId="9" xfId="1" applyFont="1" applyFill="1" applyBorder="1" applyAlignment="1">
      <alignment vertical="center"/>
    </xf>
    <xf numFmtId="0" fontId="18" fillId="7" borderId="11" xfId="8" applyFont="1" applyFill="1" applyBorder="1" applyAlignment="1">
      <alignment horizontal="left" vertical="center"/>
    </xf>
    <xf numFmtId="0" fontId="30" fillId="7" borderId="12" xfId="1" applyFont="1" applyFill="1" applyBorder="1" applyAlignment="1">
      <alignment horizontal="left" vertical="center"/>
    </xf>
    <xf numFmtId="0" fontId="18" fillId="7" borderId="13" xfId="1" applyFont="1" applyFill="1" applyBorder="1" applyAlignment="1">
      <alignment vertical="center"/>
    </xf>
    <xf numFmtId="0" fontId="2" fillId="7" borderId="8" xfId="8" applyFont="1" applyFill="1" applyBorder="1" applyAlignment="1">
      <alignment vertical="center"/>
    </xf>
    <xf numFmtId="0" fontId="19" fillId="7" borderId="0" xfId="7" applyFont="1" applyFill="1"/>
    <xf numFmtId="168" fontId="18" fillId="7" borderId="0" xfId="1" applyNumberFormat="1" applyFont="1" applyFill="1" applyAlignment="1">
      <alignment horizontal="right" vertical="center"/>
    </xf>
    <xf numFmtId="168" fontId="18" fillId="7" borderId="0" xfId="8" applyNumberFormat="1" applyFont="1" applyFill="1" applyAlignment="1">
      <alignment horizontal="right" vertical="center"/>
    </xf>
    <xf numFmtId="168" fontId="18" fillId="7" borderId="0" xfId="1" applyNumberFormat="1" applyFont="1" applyFill="1" applyAlignment="1">
      <alignment horizontal="right"/>
    </xf>
    <xf numFmtId="168" fontId="18" fillId="7" borderId="0" xfId="8" applyNumberFormat="1" applyFont="1" applyFill="1" applyAlignment="1">
      <alignment horizontal="right"/>
    </xf>
    <xf numFmtId="0" fontId="18" fillId="7" borderId="12" xfId="1" applyFont="1" applyFill="1" applyBorder="1" applyAlignment="1">
      <alignment vertical="center"/>
    </xf>
    <xf numFmtId="0" fontId="2" fillId="7" borderId="17" xfId="8" applyFont="1" applyFill="1" applyBorder="1" applyAlignment="1">
      <alignment vertical="center"/>
    </xf>
    <xf numFmtId="0" fontId="18" fillId="7" borderId="17" xfId="8" applyFont="1" applyFill="1" applyBorder="1" applyAlignment="1">
      <alignment vertical="center"/>
    </xf>
    <xf numFmtId="0" fontId="18" fillId="7" borderId="18" xfId="1" applyFont="1" applyFill="1" applyBorder="1" applyAlignment="1">
      <alignment vertical="center"/>
    </xf>
    <xf numFmtId="0" fontId="30" fillId="7" borderId="0" xfId="8" applyFont="1" applyFill="1"/>
    <xf numFmtId="0" fontId="18" fillId="7" borderId="11" xfId="8" applyFont="1" applyFill="1" applyBorder="1" applyAlignment="1">
      <alignment vertical="center"/>
    </xf>
    <xf numFmtId="0" fontId="0" fillId="7" borderId="5" xfId="8" applyFont="1" applyFill="1" applyBorder="1" applyAlignment="1">
      <alignment vertical="center"/>
    </xf>
    <xf numFmtId="0" fontId="18" fillId="7" borderId="28" xfId="1" applyFont="1" applyFill="1" applyBorder="1" applyAlignment="1">
      <alignment vertical="center"/>
    </xf>
    <xf numFmtId="0" fontId="18" fillId="7" borderId="27" xfId="8" applyFont="1" applyFill="1" applyBorder="1" applyAlignment="1">
      <alignment vertical="center"/>
    </xf>
    <xf numFmtId="0" fontId="2" fillId="7" borderId="24" xfId="8" applyFont="1" applyFill="1" applyBorder="1" applyAlignment="1">
      <alignment vertical="center"/>
    </xf>
    <xf numFmtId="166" fontId="31" fillId="7" borderId="0" xfId="1" applyNumberFormat="1" applyFont="1" applyFill="1" applyAlignment="1">
      <alignment vertical="center"/>
    </xf>
    <xf numFmtId="166" fontId="31" fillId="7" borderId="0" xfId="8" applyNumberFormat="1" applyFont="1" applyFill="1" applyAlignment="1">
      <alignment vertical="center"/>
    </xf>
    <xf numFmtId="168" fontId="2" fillId="7" borderId="0" xfId="7" applyNumberFormat="1" applyFill="1" applyAlignment="1">
      <alignment horizontal="right"/>
    </xf>
    <xf numFmtId="0" fontId="18" fillId="7" borderId="9" xfId="1" applyFont="1" applyFill="1" applyBorder="1"/>
    <xf numFmtId="0" fontId="18" fillId="7" borderId="20" xfId="1" applyFont="1" applyFill="1" applyBorder="1" applyAlignment="1">
      <alignment vertical="center"/>
    </xf>
    <xf numFmtId="0" fontId="3" fillId="7" borderId="0" xfId="1" applyFont="1" applyFill="1" applyAlignment="1">
      <alignment vertical="center"/>
    </xf>
    <xf numFmtId="0" fontId="3" fillId="7" borderId="0" xfId="1" applyFont="1" applyFill="1"/>
    <xf numFmtId="0" fontId="7" fillId="7" borderId="0" xfId="1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right" vertical="center"/>
    </xf>
    <xf numFmtId="0" fontId="0" fillId="7" borderId="0" xfId="7" applyFont="1" applyFill="1"/>
    <xf numFmtId="0" fontId="1" fillId="7" borderId="0" xfId="0" applyFont="1" applyFill="1" applyAlignment="1">
      <alignment horizontal="right" vertical="center"/>
    </xf>
    <xf numFmtId="15" fontId="8" fillId="7" borderId="0" xfId="1" applyNumberFormat="1" applyFont="1" applyFill="1" applyAlignment="1">
      <alignment horizontal="center" vertical="center"/>
    </xf>
    <xf numFmtId="0" fontId="19" fillId="7" borderId="0" xfId="7" applyFont="1" applyFill="1" applyAlignment="1">
      <alignment horizontal="left"/>
    </xf>
    <xf numFmtId="0" fontId="1" fillId="7" borderId="0" xfId="0" applyFont="1" applyFill="1" applyAlignment="1">
      <alignment horizontal="left" vertical="center"/>
    </xf>
    <xf numFmtId="0" fontId="0" fillId="7" borderId="0" xfId="0" applyFill="1" applyAlignment="1">
      <alignment horizontal="right" vertical="center"/>
    </xf>
    <xf numFmtId="168" fontId="7" fillId="7" borderId="0" xfId="1" applyNumberFormat="1" applyFont="1" applyFill="1" applyAlignment="1">
      <alignment horizontal="right" vertical="center" wrapText="1"/>
    </xf>
    <xf numFmtId="0" fontId="2" fillId="0" borderId="0" xfId="7" applyAlignment="1">
      <alignment vertical="center"/>
    </xf>
    <xf numFmtId="168" fontId="2" fillId="7" borderId="3" xfId="7" applyNumberFormat="1" applyFill="1" applyBorder="1" applyAlignment="1" applyProtection="1">
      <alignment horizontal="right" vertical="center"/>
      <protection locked="0"/>
    </xf>
    <xf numFmtId="168" fontId="18" fillId="7" borderId="52" xfId="1" applyNumberFormat="1" applyFont="1" applyFill="1" applyBorder="1" applyAlignment="1" applyProtection="1">
      <alignment horizontal="right" vertical="center"/>
      <protection locked="0"/>
    </xf>
    <xf numFmtId="168" fontId="18" fillId="7" borderId="52" xfId="8" applyNumberFormat="1" applyFont="1" applyFill="1" applyBorder="1" applyAlignment="1" applyProtection="1">
      <alignment horizontal="right" vertical="center"/>
      <protection locked="0"/>
    </xf>
    <xf numFmtId="168" fontId="18" fillId="7" borderId="53" xfId="8" applyNumberFormat="1" applyFont="1" applyFill="1" applyBorder="1" applyAlignment="1" applyProtection="1">
      <alignment horizontal="right" vertical="center"/>
      <protection locked="0"/>
    </xf>
    <xf numFmtId="0" fontId="26" fillId="7" borderId="0" xfId="0" applyFont="1" applyFill="1" applyAlignment="1">
      <alignment horizontal="right" vertical="center"/>
    </xf>
    <xf numFmtId="0" fontId="17" fillId="7" borderId="0" xfId="0" applyFont="1" applyFill="1"/>
    <xf numFmtId="0" fontId="0" fillId="7" borderId="0" xfId="0" applyFill="1" applyAlignment="1">
      <alignment horizontal="left" vertical="center" wrapText="1"/>
    </xf>
    <xf numFmtId="0" fontId="22" fillId="7" borderId="0" xfId="0" applyFont="1" applyFill="1" applyAlignment="1">
      <alignment vertical="center"/>
    </xf>
    <xf numFmtId="0" fontId="1" fillId="7" borderId="0" xfId="0" applyFont="1" applyFill="1"/>
    <xf numFmtId="0" fontId="12" fillId="7" borderId="0" xfId="0" applyFont="1" applyFill="1"/>
    <xf numFmtId="0" fontId="0" fillId="7" borderId="0" xfId="0" quotePrefix="1" applyFill="1" applyAlignment="1">
      <alignment vertical="top" wrapText="1"/>
    </xf>
    <xf numFmtId="0" fontId="9" fillId="7" borderId="0" xfId="0" applyFont="1" applyFill="1" applyAlignment="1">
      <alignment vertical="center" wrapText="1"/>
    </xf>
    <xf numFmtId="0" fontId="0" fillId="7" borderId="0" xfId="0" quotePrefix="1" applyFill="1" applyAlignment="1">
      <alignment wrapText="1"/>
    </xf>
    <xf numFmtId="0" fontId="19" fillId="7" borderId="0" xfId="0" applyFont="1" applyFill="1"/>
    <xf numFmtId="0" fontId="19" fillId="7" borderId="0" xfId="7" applyFont="1" applyFill="1" applyAlignment="1">
      <alignment wrapText="1"/>
    </xf>
    <xf numFmtId="0" fontId="51" fillId="7" borderId="0" xfId="0" applyFont="1" applyFill="1" applyAlignment="1">
      <alignment wrapText="1"/>
    </xf>
    <xf numFmtId="0" fontId="21" fillId="7" borderId="0" xfId="0" applyFont="1" applyFill="1" applyAlignment="1">
      <alignment vertical="center" wrapText="1"/>
    </xf>
    <xf numFmtId="0" fontId="21" fillId="7" borderId="0" xfId="0" applyFont="1" applyFill="1" applyAlignment="1">
      <alignment horizontal="left" vertical="center" wrapText="1"/>
    </xf>
    <xf numFmtId="0" fontId="20" fillId="7" borderId="0" xfId="0" applyFont="1" applyFill="1"/>
    <xf numFmtId="0" fontId="19" fillId="7" borderId="0" xfId="0" applyFont="1" applyFill="1" applyAlignment="1">
      <alignment vertical="center"/>
    </xf>
    <xf numFmtId="0" fontId="9" fillId="7" borderId="0" xfId="0" applyFont="1" applyFill="1" applyAlignment="1">
      <alignment vertical="top"/>
    </xf>
    <xf numFmtId="0" fontId="20" fillId="7" borderId="0" xfId="0" applyFont="1" applyFill="1" applyAlignment="1">
      <alignment vertical="top"/>
    </xf>
    <xf numFmtId="0" fontId="0" fillId="7" borderId="0" xfId="0" applyFill="1" applyAlignment="1">
      <alignment vertical="top"/>
    </xf>
    <xf numFmtId="0" fontId="15" fillId="7" borderId="0" xfId="0" applyFont="1" applyFill="1" applyAlignment="1">
      <alignment horizontal="left" vertical="top" wrapText="1"/>
    </xf>
    <xf numFmtId="0" fontId="15" fillId="7" borderId="0" xfId="0" applyFont="1" applyFill="1" applyAlignment="1">
      <alignment vertical="top"/>
    </xf>
    <xf numFmtId="0" fontId="19" fillId="7" borderId="0" xfId="0" applyFont="1" applyFill="1" applyAlignment="1">
      <alignment vertical="top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0" fontId="0" fillId="7" borderId="0" xfId="0" applyFill="1" applyAlignment="1">
      <alignment vertical="top" wrapText="1"/>
    </xf>
    <xf numFmtId="0" fontId="17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0" fillId="0" borderId="30" xfId="0" applyBorder="1" applyProtection="1"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14" fontId="0" fillId="0" borderId="32" xfId="0" applyNumberFormat="1" applyBorder="1" applyAlignment="1" applyProtection="1">
      <alignment horizontal="center" vertical="center"/>
      <protection locked="0"/>
    </xf>
    <xf numFmtId="0" fontId="0" fillId="0" borderId="33" xfId="0" applyBorder="1" applyProtection="1">
      <protection locked="0"/>
    </xf>
    <xf numFmtId="0" fontId="42" fillId="7" borderId="0" xfId="1" applyFont="1" applyFill="1" applyAlignment="1">
      <alignment horizontal="left" vertical="center" wrapText="1"/>
    </xf>
    <xf numFmtId="0" fontId="5" fillId="7" borderId="0" xfId="1" applyFont="1" applyFill="1" applyAlignment="1">
      <alignment horizontal="left" vertical="center"/>
    </xf>
    <xf numFmtId="0" fontId="18" fillId="7" borderId="38" xfId="8" applyFont="1" applyFill="1" applyBorder="1" applyAlignment="1">
      <alignment vertical="center"/>
    </xf>
    <xf numFmtId="0" fontId="18" fillId="7" borderId="39" xfId="1" applyFont="1" applyFill="1" applyBorder="1" applyAlignment="1">
      <alignment vertical="center"/>
    </xf>
    <xf numFmtId="0" fontId="53" fillId="14" borderId="0" xfId="1" applyFont="1" applyFill="1" applyAlignment="1">
      <alignment horizontal="left" vertical="center"/>
    </xf>
    <xf numFmtId="0" fontId="21" fillId="14" borderId="0" xfId="1" applyFont="1" applyFill="1" applyAlignment="1">
      <alignment horizontal="left"/>
    </xf>
    <xf numFmtId="0" fontId="52" fillId="8" borderId="0" xfId="8" applyFont="1" applyFill="1" applyAlignment="1">
      <alignment vertical="center"/>
    </xf>
    <xf numFmtId="0" fontId="52" fillId="8" borderId="0" xfId="1" applyFont="1" applyFill="1" applyAlignment="1">
      <alignment vertical="center"/>
    </xf>
    <xf numFmtId="0" fontId="52" fillId="8" borderId="0" xfId="1" applyFont="1" applyFill="1" applyAlignment="1">
      <alignment horizontal="center" vertical="center"/>
    </xf>
    <xf numFmtId="0" fontId="52" fillId="8" borderId="0" xfId="1" applyFont="1" applyFill="1" applyAlignment="1">
      <alignment horizontal="center" vertical="center" wrapText="1"/>
    </xf>
    <xf numFmtId="0" fontId="52" fillId="8" borderId="0" xfId="8" quotePrefix="1" applyFont="1" applyFill="1" applyAlignment="1">
      <alignment horizontal="center" vertical="center"/>
    </xf>
    <xf numFmtId="0" fontId="54" fillId="8" borderId="0" xfId="1" applyFont="1" applyFill="1" applyAlignment="1">
      <alignment vertical="center"/>
    </xf>
    <xf numFmtId="0" fontId="52" fillId="8" borderId="0" xfId="1" applyFont="1" applyFill="1" applyAlignment="1">
      <alignment horizontal="center"/>
    </xf>
    <xf numFmtId="0" fontId="54" fillId="8" borderId="0" xfId="7" applyFont="1" applyFill="1"/>
    <xf numFmtId="0" fontId="21" fillId="14" borderId="0" xfId="1" applyFont="1" applyFill="1" applyAlignment="1">
      <alignment horizontal="left" vertical="center"/>
    </xf>
    <xf numFmtId="0" fontId="56" fillId="7" borderId="0" xfId="0" applyFont="1" applyFill="1" applyAlignment="1">
      <alignment horizontal="right" vertical="center"/>
    </xf>
    <xf numFmtId="0" fontId="21" fillId="0" borderId="0" xfId="1" applyFont="1" applyAlignment="1">
      <alignment horizontal="left"/>
    </xf>
    <xf numFmtId="0" fontId="21" fillId="0" borderId="0" xfId="1" applyFont="1" applyAlignment="1">
      <alignment horizontal="left" vertical="center"/>
    </xf>
    <xf numFmtId="168" fontId="30" fillId="10" borderId="15" xfId="12" applyNumberFormat="1" applyFont="1" applyFill="1" applyBorder="1" applyAlignment="1" applyProtection="1">
      <alignment horizontal="right" vertical="center"/>
    </xf>
    <xf numFmtId="168" fontId="30" fillId="15" borderId="15" xfId="1" applyNumberFormat="1" applyFont="1" applyFill="1" applyBorder="1" applyAlignment="1">
      <alignment horizontal="right" vertical="center"/>
    </xf>
    <xf numFmtId="168" fontId="30" fillId="15" borderId="42" xfId="8" applyNumberFormat="1" applyFont="1" applyFill="1" applyBorder="1" applyAlignment="1">
      <alignment horizontal="right" vertical="center"/>
    </xf>
    <xf numFmtId="168" fontId="30" fillId="15" borderId="60" xfId="1" applyNumberFormat="1" applyFont="1" applyFill="1" applyBorder="1" applyAlignment="1">
      <alignment horizontal="right" vertical="center"/>
    </xf>
    <xf numFmtId="0" fontId="2" fillId="7" borderId="61" xfId="8" applyFont="1" applyFill="1" applyBorder="1" applyAlignment="1">
      <alignment horizontal="left" vertical="center"/>
    </xf>
    <xf numFmtId="0" fontId="15" fillId="15" borderId="62" xfId="8" applyFont="1" applyFill="1" applyBorder="1" applyAlignment="1">
      <alignment vertical="center"/>
    </xf>
    <xf numFmtId="0" fontId="1" fillId="15" borderId="63" xfId="8" applyFont="1" applyFill="1" applyBorder="1" applyAlignment="1">
      <alignment horizontal="right" vertical="center"/>
    </xf>
    <xf numFmtId="0" fontId="1" fillId="15" borderId="64" xfId="8" applyFont="1" applyFill="1" applyBorder="1" applyAlignment="1">
      <alignment horizontal="right" vertical="center"/>
    </xf>
    <xf numFmtId="0" fontId="2" fillId="10" borderId="21" xfId="7" applyFill="1" applyBorder="1"/>
    <xf numFmtId="0" fontId="30" fillId="10" borderId="22" xfId="8" applyFont="1" applyFill="1" applyBorder="1" applyAlignment="1">
      <alignment horizontal="right" vertical="center"/>
    </xf>
    <xf numFmtId="0" fontId="30" fillId="10" borderId="23" xfId="8" applyFont="1" applyFill="1" applyBorder="1" applyAlignment="1">
      <alignment horizontal="right" vertical="center"/>
    </xf>
    <xf numFmtId="0" fontId="30" fillId="15" borderId="62" xfId="8" applyFont="1" applyFill="1" applyBorder="1" applyAlignment="1">
      <alignment horizontal="right" vertical="center"/>
    </xf>
    <xf numFmtId="0" fontId="30" fillId="15" borderId="63" xfId="8" applyFont="1" applyFill="1" applyBorder="1" applyAlignment="1">
      <alignment horizontal="right" vertical="center"/>
    </xf>
    <xf numFmtId="0" fontId="30" fillId="15" borderId="64" xfId="8" applyFont="1" applyFill="1" applyBorder="1" applyAlignment="1">
      <alignment horizontal="right" vertical="center"/>
    </xf>
    <xf numFmtId="168" fontId="30" fillId="15" borderId="60" xfId="12" applyNumberFormat="1" applyFont="1" applyFill="1" applyBorder="1" applyAlignment="1" applyProtection="1">
      <alignment horizontal="right" vertical="center"/>
    </xf>
    <xf numFmtId="168" fontId="30" fillId="15" borderId="15" xfId="12" applyNumberFormat="1" applyFont="1" applyFill="1" applyBorder="1" applyAlignment="1" applyProtection="1">
      <alignment horizontal="right" vertical="center"/>
    </xf>
    <xf numFmtId="168" fontId="30" fillId="0" borderId="0" xfId="1" applyNumberFormat="1" applyFont="1" applyAlignment="1">
      <alignment horizontal="right" vertical="center" wrapText="1"/>
    </xf>
    <xf numFmtId="0" fontId="15" fillId="0" borderId="62" xfId="8" applyFont="1" applyBorder="1" applyAlignment="1">
      <alignment vertical="center"/>
    </xf>
    <xf numFmtId="0" fontId="1" fillId="0" borderId="63" xfId="8" applyFont="1" applyBorder="1" applyAlignment="1">
      <alignment horizontal="right" vertical="center"/>
    </xf>
    <xf numFmtId="168" fontId="30" fillId="0" borderId="63" xfId="8" applyNumberFormat="1" applyFont="1" applyBorder="1" applyAlignment="1">
      <alignment horizontal="right" vertical="center"/>
    </xf>
    <xf numFmtId="0" fontId="18" fillId="0" borderId="0" xfId="8" applyFont="1" applyAlignment="1">
      <alignment vertical="center"/>
    </xf>
    <xf numFmtId="168" fontId="30" fillId="10" borderId="15" xfId="8" applyNumberFormat="1" applyFont="1" applyFill="1" applyBorder="1" applyAlignment="1">
      <alignment horizontal="right" vertical="center"/>
    </xf>
    <xf numFmtId="0" fontId="52" fillId="0" borderId="0" xfId="1" applyFont="1" applyAlignment="1">
      <alignment vertical="center"/>
    </xf>
    <xf numFmtId="0" fontId="52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 wrapText="1"/>
    </xf>
    <xf numFmtId="0" fontId="52" fillId="0" borderId="0" xfId="8" quotePrefix="1" applyFont="1" applyAlignment="1">
      <alignment horizontal="center" vertical="center"/>
    </xf>
    <xf numFmtId="0" fontId="54" fillId="0" borderId="0" xfId="1" applyFont="1" applyAlignment="1">
      <alignment vertical="center"/>
    </xf>
    <xf numFmtId="0" fontId="30" fillId="0" borderId="0" xfId="8" applyFont="1" applyAlignment="1">
      <alignment vertical="center"/>
    </xf>
    <xf numFmtId="0" fontId="30" fillId="0" borderId="0" xfId="8" applyFont="1" applyAlignment="1">
      <alignment horizontal="right" vertical="center"/>
    </xf>
    <xf numFmtId="0" fontId="18" fillId="8" borderId="0" xfId="1" applyFont="1" applyFill="1" applyAlignment="1">
      <alignment vertical="center"/>
    </xf>
    <xf numFmtId="168" fontId="18" fillId="8" borderId="0" xfId="1" applyNumberFormat="1" applyFont="1" applyFill="1" applyAlignment="1">
      <alignment horizontal="right" vertical="center"/>
    </xf>
    <xf numFmtId="168" fontId="18" fillId="7" borderId="14" xfId="1" applyNumberFormat="1" applyFont="1" applyFill="1" applyBorder="1" applyAlignment="1" applyProtection="1">
      <alignment horizontal="center" vertical="center"/>
      <protection locked="0"/>
    </xf>
    <xf numFmtId="44" fontId="58" fillId="7" borderId="1" xfId="1" applyNumberFormat="1" applyFont="1" applyFill="1" applyBorder="1" applyAlignment="1" applyProtection="1">
      <alignment horizontal="left"/>
      <protection locked="0"/>
    </xf>
    <xf numFmtId="0" fontId="57" fillId="7" borderId="0" xfId="1" applyFont="1" applyFill="1" applyAlignment="1">
      <alignment vertical="center"/>
    </xf>
    <xf numFmtId="0" fontId="57" fillId="7" borderId="0" xfId="1" applyFont="1" applyFill="1"/>
    <xf numFmtId="165" fontId="57" fillId="0" borderId="1" xfId="1" applyNumberFormat="1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5" fillId="7" borderId="0" xfId="1" applyFont="1" applyFill="1" applyAlignment="1">
      <alignment horizontal="center" vertical="center" wrapText="1"/>
    </xf>
    <xf numFmtId="0" fontId="43" fillId="7" borderId="0" xfId="7" applyFont="1" applyFill="1"/>
    <xf numFmtId="0" fontId="43" fillId="0" borderId="0" xfId="7" applyFont="1"/>
    <xf numFmtId="0" fontId="59" fillId="8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right" vertical="center"/>
    </xf>
    <xf numFmtId="168" fontId="30" fillId="0" borderId="63" xfId="12" applyNumberFormat="1" applyFont="1" applyFill="1" applyBorder="1" applyAlignment="1" applyProtection="1">
      <alignment horizontal="right" vertical="center"/>
    </xf>
    <xf numFmtId="168" fontId="30" fillId="0" borderId="63" xfId="1" applyNumberFormat="1" applyFont="1" applyBorder="1" applyAlignment="1">
      <alignment horizontal="right" vertical="center"/>
    </xf>
    <xf numFmtId="168" fontId="30" fillId="0" borderId="0" xfId="12" applyNumberFormat="1" applyFont="1" applyFill="1" applyBorder="1" applyAlignment="1" applyProtection="1">
      <alignment horizontal="right" vertical="center"/>
    </xf>
    <xf numFmtId="0" fontId="2" fillId="8" borderId="0" xfId="7" applyFill="1"/>
    <xf numFmtId="0" fontId="18" fillId="7" borderId="10" xfId="8" applyFont="1" applyFill="1" applyBorder="1" applyAlignment="1">
      <alignment vertical="center"/>
    </xf>
    <xf numFmtId="0" fontId="60" fillId="7" borderId="0" xfId="0" applyFont="1" applyFill="1" applyAlignment="1">
      <alignment horizontal="right" vertical="center"/>
    </xf>
    <xf numFmtId="168" fontId="18" fillId="7" borderId="0" xfId="1" applyNumberFormat="1" applyFont="1" applyFill="1" applyAlignment="1">
      <alignment horizontal="right" vertical="center" wrapText="1"/>
    </xf>
    <xf numFmtId="0" fontId="18" fillId="7" borderId="8" xfId="1" applyFont="1" applyFill="1" applyBorder="1"/>
    <xf numFmtId="0" fontId="18" fillId="7" borderId="68" xfId="8" applyFont="1" applyFill="1" applyBorder="1" applyAlignment="1">
      <alignment horizontal="right" vertical="center"/>
    </xf>
    <xf numFmtId="0" fontId="18" fillId="7" borderId="13" xfId="1" applyFont="1" applyFill="1" applyBorder="1"/>
    <xf numFmtId="0" fontId="18" fillId="8" borderId="20" xfId="1" applyFont="1" applyFill="1" applyBorder="1" applyAlignment="1">
      <alignment vertical="center"/>
    </xf>
    <xf numFmtId="0" fontId="61" fillId="7" borderId="0" xfId="1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8" fontId="1" fillId="0" borderId="0" xfId="7" applyNumberFormat="1" applyFont="1" applyAlignment="1">
      <alignment vertical="center"/>
    </xf>
    <xf numFmtId="168" fontId="7" fillId="0" borderId="0" xfId="1" applyNumberFormat="1" applyFont="1" applyAlignment="1">
      <alignment horizontal="center" vertical="center" wrapText="1"/>
    </xf>
    <xf numFmtId="0" fontId="0" fillId="7" borderId="68" xfId="0" applyFill="1" applyBorder="1" applyAlignment="1">
      <alignment horizontal="right"/>
    </xf>
    <xf numFmtId="0" fontId="0" fillId="7" borderId="13" xfId="0" applyFill="1" applyBorder="1" applyAlignment="1">
      <alignment horizontal="right"/>
    </xf>
    <xf numFmtId="0" fontId="0" fillId="7" borderId="13" xfId="0" applyFill="1" applyBorder="1" applyAlignment="1">
      <alignment horizontal="right" wrapText="1"/>
    </xf>
    <xf numFmtId="0" fontId="0" fillId="7" borderId="8" xfId="0" applyFill="1" applyBorder="1"/>
    <xf numFmtId="0" fontId="0" fillId="7" borderId="17" xfId="0" applyFill="1" applyBorder="1"/>
    <xf numFmtId="168" fontId="9" fillId="7" borderId="0" xfId="7" applyNumberFormat="1" applyFont="1" applyFill="1"/>
    <xf numFmtId="15" fontId="63" fillId="7" borderId="0" xfId="1" applyNumberFormat="1" applyFont="1" applyFill="1" applyAlignment="1">
      <alignment horizontal="center" vertical="center"/>
    </xf>
    <xf numFmtId="0" fontId="64" fillId="7" borderId="0" xfId="0" applyFont="1" applyFill="1" applyAlignment="1">
      <alignment vertical="center"/>
    </xf>
    <xf numFmtId="0" fontId="65" fillId="7" borderId="0" xfId="0" applyFont="1" applyFill="1"/>
    <xf numFmtId="0" fontId="65" fillId="0" borderId="0" xfId="0" applyFont="1"/>
    <xf numFmtId="0" fontId="52" fillId="10" borderId="0" xfId="0" applyFont="1" applyFill="1" applyAlignment="1">
      <alignment vertical="center"/>
    </xf>
    <xf numFmtId="0" fontId="54" fillId="7" borderId="0" xfId="0" applyFont="1" applyFill="1"/>
    <xf numFmtId="0" fontId="52" fillId="10" borderId="0" xfId="0" applyFont="1" applyFill="1" applyAlignment="1">
      <alignment horizontal="center" vertical="center"/>
    </xf>
    <xf numFmtId="0" fontId="64" fillId="0" borderId="0" xfId="0" applyFont="1" applyAlignment="1">
      <alignment vertical="center"/>
    </xf>
    <xf numFmtId="15" fontId="63" fillId="0" borderId="0" xfId="1" applyNumberFormat="1" applyFont="1" applyAlignment="1">
      <alignment horizontal="center" vertical="center"/>
    </xf>
    <xf numFmtId="165" fontId="66" fillId="7" borderId="0" xfId="0" applyNumberFormat="1" applyFont="1" applyFill="1"/>
    <xf numFmtId="165" fontId="43" fillId="0" borderId="0" xfId="0" applyNumberFormat="1" applyFont="1"/>
    <xf numFmtId="165" fontId="43" fillId="7" borderId="0" xfId="0" applyNumberFormat="1" applyFont="1" applyFill="1"/>
    <xf numFmtId="0" fontId="67" fillId="7" borderId="0" xfId="0" applyFont="1" applyFill="1" applyAlignment="1">
      <alignment vertical="center"/>
    </xf>
    <xf numFmtId="0" fontId="67" fillId="0" borderId="0" xfId="0" applyFont="1" applyAlignment="1">
      <alignment vertical="center"/>
    </xf>
    <xf numFmtId="0" fontId="1" fillId="15" borderId="62" xfId="0" applyFont="1" applyFill="1" applyBorder="1" applyAlignment="1">
      <alignment horizontal="right" vertical="center" wrapText="1"/>
    </xf>
    <xf numFmtId="0" fontId="19" fillId="15" borderId="64" xfId="0" applyFont="1" applyFill="1" applyBorder="1"/>
    <xf numFmtId="164" fontId="12" fillId="15" borderId="1" xfId="0" applyNumberFormat="1" applyFont="1" applyFill="1" applyBorder="1" applyAlignment="1">
      <alignment vertical="center"/>
    </xf>
    <xf numFmtId="0" fontId="1" fillId="10" borderId="62" xfId="0" applyFont="1" applyFill="1" applyBorder="1" applyAlignment="1">
      <alignment horizontal="right" vertical="center" wrapText="1"/>
    </xf>
    <xf numFmtId="0" fontId="19" fillId="10" borderId="64" xfId="0" applyFont="1" applyFill="1" applyBorder="1"/>
    <xf numFmtId="164" fontId="0" fillId="10" borderId="1" xfId="0" applyNumberFormat="1" applyFill="1" applyBorder="1" applyAlignment="1">
      <alignment vertical="center"/>
    </xf>
    <xf numFmtId="0" fontId="19" fillId="10" borderId="64" xfId="0" applyFont="1" applyFill="1" applyBorder="1" applyAlignment="1">
      <alignment horizontal="right"/>
    </xf>
    <xf numFmtId="0" fontId="12" fillId="7" borderId="54" xfId="0" applyFont="1" applyFill="1" applyBorder="1"/>
    <xf numFmtId="0" fontId="1" fillId="7" borderId="0" xfId="0" applyFont="1" applyFill="1" applyAlignment="1">
      <alignment vertical="top" wrapText="1"/>
    </xf>
    <xf numFmtId="0" fontId="1" fillId="7" borderId="54" xfId="0" applyFont="1" applyFill="1" applyBorder="1" applyAlignment="1">
      <alignment wrapText="1"/>
    </xf>
    <xf numFmtId="0" fontId="1" fillId="7" borderId="54" xfId="0" applyFont="1" applyFill="1" applyBorder="1" applyAlignment="1">
      <alignment vertical="center"/>
    </xf>
    <xf numFmtId="0" fontId="19" fillId="0" borderId="0" xfId="0" applyFont="1"/>
    <xf numFmtId="164" fontId="0" fillId="0" borderId="0" xfId="0" applyNumberFormat="1" applyAlignment="1">
      <alignment vertical="center"/>
    </xf>
    <xf numFmtId="0" fontId="19" fillId="0" borderId="0" xfId="0" applyFont="1" applyAlignment="1">
      <alignment horizontal="right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44" fillId="7" borderId="0" xfId="0" applyFont="1" applyFill="1" applyAlignment="1">
      <alignment vertical="top" wrapText="1"/>
    </xf>
    <xf numFmtId="0" fontId="1" fillId="16" borderId="0" xfId="0" applyFont="1" applyFill="1" applyAlignment="1">
      <alignment horizontal="right" vertical="center" wrapText="1"/>
    </xf>
    <xf numFmtId="0" fontId="19" fillId="16" borderId="0" xfId="0" applyFont="1" applyFill="1"/>
    <xf numFmtId="164" fontId="0" fillId="16" borderId="0" xfId="0" applyNumberFormat="1" applyFill="1" applyAlignment="1">
      <alignment vertical="center"/>
    </xf>
    <xf numFmtId="0" fontId="0" fillId="16" borderId="0" xfId="0" applyFill="1"/>
    <xf numFmtId="0" fontId="44" fillId="16" borderId="0" xfId="0" applyFont="1" applyFill="1" applyAlignment="1">
      <alignment vertical="top" wrapText="1"/>
    </xf>
    <xf numFmtId="0" fontId="19" fillId="16" borderId="0" xfId="0" applyFont="1" applyFill="1" applyAlignment="1">
      <alignment horizontal="right"/>
    </xf>
    <xf numFmtId="0" fontId="0" fillId="16" borderId="0" xfId="0" applyFill="1" applyAlignment="1">
      <alignment vertical="center"/>
    </xf>
    <xf numFmtId="0" fontId="68" fillId="0" borderId="0" xfId="0" applyFont="1" applyAlignment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Protection="1">
      <protection locked="0"/>
    </xf>
    <xf numFmtId="49" fontId="0" fillId="0" borderId="32" xfId="0" applyNumberFormat="1" applyBorder="1" applyProtection="1"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0" fontId="37" fillId="7" borderId="0" xfId="0" applyFont="1" applyFill="1" applyAlignment="1">
      <alignment vertical="center" wrapText="1"/>
    </xf>
    <xf numFmtId="0" fontId="36" fillId="7" borderId="0" xfId="0" applyFont="1" applyFill="1" applyAlignment="1">
      <alignment horizontal="left" vertical="center" wrapText="1"/>
    </xf>
    <xf numFmtId="0" fontId="69" fillId="0" borderId="0" xfId="0" applyFont="1" applyAlignment="1">
      <alignment vertical="center" wrapText="1"/>
    </xf>
    <xf numFmtId="0" fontId="70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left" vertical="top"/>
    </xf>
    <xf numFmtId="0" fontId="71" fillId="7" borderId="0" xfId="0" applyFont="1" applyFill="1" applyAlignment="1">
      <alignment horizontal="left" vertical="center"/>
    </xf>
    <xf numFmtId="0" fontId="61" fillId="7" borderId="0" xfId="1" applyFont="1" applyFill="1" applyAlignment="1">
      <alignment horizontal="left" wrapText="1"/>
    </xf>
    <xf numFmtId="0" fontId="36" fillId="7" borderId="43" xfId="0" applyFont="1" applyFill="1" applyBorder="1" applyAlignment="1" applyProtection="1">
      <alignment vertical="center" wrapText="1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8" fillId="7" borderId="0" xfId="1" applyFont="1" applyFill="1" applyAlignment="1">
      <alignment horizontal="center" vertical="center"/>
    </xf>
    <xf numFmtId="44" fontId="41" fillId="7" borderId="0" xfId="1" applyNumberFormat="1" applyFont="1" applyFill="1" applyAlignment="1">
      <alignment horizontal="left"/>
    </xf>
    <xf numFmtId="168" fontId="30" fillId="8" borderId="52" xfId="1" applyNumberFormat="1" applyFont="1" applyFill="1" applyBorder="1" applyAlignment="1">
      <alignment horizontal="right" vertical="center"/>
    </xf>
    <xf numFmtId="168" fontId="30" fillId="8" borderId="16" xfId="1" applyNumberFormat="1" applyFont="1" applyFill="1" applyBorder="1" applyAlignment="1">
      <alignment horizontal="right" vertical="center"/>
    </xf>
    <xf numFmtId="0" fontId="52" fillId="8" borderId="0" xfId="8" applyFont="1" applyFill="1" applyAlignment="1">
      <alignment horizontal="left" vertical="center"/>
    </xf>
    <xf numFmtId="0" fontId="0" fillId="7" borderId="17" xfId="8" applyFont="1" applyFill="1" applyBorder="1" applyAlignment="1">
      <alignment vertical="center"/>
    </xf>
    <xf numFmtId="0" fontId="18" fillId="7" borderId="28" xfId="8" applyFont="1" applyFill="1" applyBorder="1" applyAlignment="1">
      <alignment vertical="center"/>
    </xf>
    <xf numFmtId="168" fontId="18" fillId="7" borderId="26" xfId="1" applyNumberFormat="1" applyFont="1" applyFill="1" applyBorder="1" applyAlignment="1" applyProtection="1">
      <alignment vertical="center"/>
      <protection locked="0"/>
    </xf>
    <xf numFmtId="0" fontId="18" fillId="7" borderId="9" xfId="8" applyFont="1" applyFill="1" applyBorder="1" applyAlignment="1">
      <alignment vertical="center"/>
    </xf>
    <xf numFmtId="0" fontId="2" fillId="0" borderId="9" xfId="7" applyBorder="1"/>
    <xf numFmtId="165" fontId="57" fillId="8" borderId="1" xfId="1" applyNumberFormat="1" applyFont="1" applyFill="1" applyBorder="1" applyAlignment="1" applyProtection="1">
      <alignment horizontal="center" vertical="center"/>
      <protection hidden="1"/>
    </xf>
    <xf numFmtId="168" fontId="30" fillId="10" borderId="15" xfId="12" applyNumberFormat="1" applyFont="1" applyFill="1" applyBorder="1" applyAlignment="1" applyProtection="1">
      <alignment horizontal="right" vertical="center"/>
      <protection hidden="1"/>
    </xf>
    <xf numFmtId="168" fontId="30" fillId="10" borderId="15" xfId="8" applyNumberFormat="1" applyFont="1" applyFill="1" applyBorder="1" applyAlignment="1" applyProtection="1">
      <alignment horizontal="right" vertical="center"/>
      <protection hidden="1"/>
    </xf>
    <xf numFmtId="168" fontId="30" fillId="15" borderId="60" xfId="1" applyNumberFormat="1" applyFont="1" applyFill="1" applyBorder="1" applyAlignment="1" applyProtection="1">
      <alignment horizontal="right" vertical="center"/>
      <protection hidden="1"/>
    </xf>
    <xf numFmtId="168" fontId="30" fillId="7" borderId="0" xfId="1" applyNumberFormat="1" applyFont="1" applyFill="1" applyAlignment="1" applyProtection="1">
      <alignment horizontal="right" vertical="center" wrapText="1"/>
      <protection hidden="1"/>
    </xf>
    <xf numFmtId="0" fontId="1" fillId="0" borderId="62" xfId="0" applyFont="1" applyBorder="1" applyAlignment="1">
      <alignment horizontal="right" vertical="center" wrapText="1"/>
    </xf>
    <xf numFmtId="0" fontId="19" fillId="0" borderId="64" xfId="0" applyFont="1" applyBorder="1"/>
    <xf numFmtId="0" fontId="19" fillId="0" borderId="64" xfId="0" applyFont="1" applyBorder="1" applyAlignment="1">
      <alignment horizontal="right"/>
    </xf>
    <xf numFmtId="0" fontId="51" fillId="7" borderId="0" xfId="0" applyFont="1" applyFill="1" applyAlignment="1">
      <alignment vertical="top" wrapText="1"/>
    </xf>
    <xf numFmtId="0" fontId="1" fillId="7" borderId="54" xfId="0" applyFont="1" applyFill="1" applyBorder="1" applyAlignment="1">
      <alignment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8" fontId="18" fillId="10" borderId="7" xfId="1" applyNumberFormat="1" applyFont="1" applyFill="1" applyBorder="1" applyAlignment="1">
      <alignment horizontal="right" vertical="center"/>
    </xf>
    <xf numFmtId="0" fontId="0" fillId="6" borderId="25" xfId="0" applyFill="1" applyBorder="1" applyAlignment="1">
      <alignment vertical="top" wrapText="1"/>
    </xf>
    <xf numFmtId="168" fontId="18" fillId="7" borderId="10" xfId="1" applyNumberFormat="1" applyFont="1" applyFill="1" applyBorder="1" applyAlignment="1" applyProtection="1">
      <alignment vertical="center"/>
      <protection locked="0"/>
    </xf>
    <xf numFmtId="168" fontId="18" fillId="7" borderId="19" xfId="1" applyNumberFormat="1" applyFont="1" applyFill="1" applyBorder="1" applyAlignment="1" applyProtection="1">
      <alignment horizontal="right" vertical="center"/>
      <protection locked="0"/>
    </xf>
    <xf numFmtId="0" fontId="18" fillId="8" borderId="3" xfId="8" applyFont="1" applyFill="1" applyBorder="1" applyAlignment="1">
      <alignment horizontal="right" vertical="center"/>
    </xf>
    <xf numFmtId="0" fontId="76" fillId="8" borderId="3" xfId="0" applyFont="1" applyFill="1" applyBorder="1" applyAlignment="1">
      <alignment horizontal="right"/>
    </xf>
    <xf numFmtId="168" fontId="0" fillId="8" borderId="3" xfId="12" applyNumberFormat="1" applyFont="1" applyFill="1" applyBorder="1"/>
    <xf numFmtId="0" fontId="75" fillId="7" borderId="9" xfId="8" applyFont="1" applyFill="1" applyBorder="1" applyAlignment="1">
      <alignment vertical="center" wrapText="1"/>
    </xf>
    <xf numFmtId="0" fontId="77" fillId="8" borderId="3" xfId="8" applyFont="1" applyFill="1" applyBorder="1" applyAlignment="1">
      <alignment horizontal="right" vertical="center"/>
    </xf>
    <xf numFmtId="0" fontId="0" fillId="7" borderId="9" xfId="0" applyFill="1" applyBorder="1" applyAlignment="1">
      <alignment horizontal="right" wrapText="1"/>
    </xf>
    <xf numFmtId="0" fontId="0" fillId="7" borderId="6" xfId="0" applyFill="1" applyBorder="1"/>
    <xf numFmtId="0" fontId="0" fillId="8" borderId="3" xfId="0" applyFill="1" applyBorder="1" applyAlignment="1">
      <alignment horizontal="right"/>
    </xf>
    <xf numFmtId="0" fontId="78" fillId="8" borderId="3" xfId="8" applyFont="1" applyFill="1" applyBorder="1" applyAlignment="1">
      <alignment horizontal="right" vertical="center"/>
    </xf>
    <xf numFmtId="0" fontId="18" fillId="0" borderId="8" xfId="8" applyFont="1" applyBorder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1" fillId="4" borderId="76" xfId="0" applyFont="1" applyFill="1" applyBorder="1" applyAlignment="1">
      <alignment horizontal="center" vertical="center" wrapText="1"/>
    </xf>
    <xf numFmtId="164" fontId="0" fillId="7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1" fillId="7" borderId="0" xfId="0" applyFont="1" applyFill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36" fillId="7" borderId="0" xfId="0" applyFont="1" applyFill="1" applyAlignment="1" applyProtection="1">
      <alignment vertical="center" wrapText="1"/>
      <protection locked="0"/>
    </xf>
    <xf numFmtId="0" fontId="71" fillId="7" borderId="0" xfId="0" applyFont="1" applyFill="1" applyAlignment="1">
      <alignment vertical="center"/>
    </xf>
    <xf numFmtId="0" fontId="71" fillId="7" borderId="0" xfId="0" applyFont="1" applyFill="1" applyAlignment="1">
      <alignment horizontal="left" vertical="top" wrapText="1"/>
    </xf>
    <xf numFmtId="0" fontId="61" fillId="7" borderId="0" xfId="1" applyFont="1" applyFill="1" applyAlignment="1">
      <alignment horizontal="left" vertical="top" wrapText="1"/>
    </xf>
    <xf numFmtId="0" fontId="69" fillId="0" borderId="0" xfId="0" applyFont="1" applyAlignment="1">
      <alignment vertical="center"/>
    </xf>
    <xf numFmtId="0" fontId="82" fillId="0" borderId="0" xfId="0" applyFont="1"/>
    <xf numFmtId="0" fontId="0" fillId="0" borderId="0" xfId="0" applyAlignment="1">
      <alignment horizontal="right"/>
    </xf>
    <xf numFmtId="0" fontId="36" fillId="7" borderId="0" xfId="0" applyFont="1" applyFill="1" applyAlignment="1" applyProtection="1">
      <alignment horizontal="left" vertical="center" wrapText="1"/>
      <protection locked="0"/>
    </xf>
    <xf numFmtId="0" fontId="85" fillId="0" borderId="0" xfId="0" applyFont="1" applyAlignment="1">
      <alignment horizontal="left" vertical="center" wrapText="1"/>
    </xf>
    <xf numFmtId="0" fontId="85" fillId="0" borderId="0" xfId="0" applyFont="1" applyAlignment="1">
      <alignment horizontal="right" vertical="top"/>
    </xf>
    <xf numFmtId="0" fontId="36" fillId="7" borderId="0" xfId="0" applyFont="1" applyFill="1" applyAlignment="1">
      <alignment horizontal="left" vertical="top" wrapText="1"/>
    </xf>
    <xf numFmtId="0" fontId="86" fillId="7" borderId="0" xfId="0" applyFont="1" applyFill="1" applyAlignment="1">
      <alignment horizontal="left" vertical="top" wrapText="1"/>
    </xf>
    <xf numFmtId="9" fontId="0" fillId="0" borderId="0" xfId="0" applyNumberFormat="1" applyAlignment="1">
      <alignment horizontal="right"/>
    </xf>
    <xf numFmtId="0" fontId="89" fillId="7" borderId="43" xfId="0" applyFont="1" applyFill="1" applyBorder="1" applyAlignment="1" applyProtection="1">
      <alignment vertical="center" wrapText="1"/>
      <protection locked="0"/>
    </xf>
    <xf numFmtId="0" fontId="90" fillId="0" borderId="0" xfId="0" applyFont="1" applyAlignment="1">
      <alignment vertical="top"/>
    </xf>
    <xf numFmtId="0" fontId="30" fillId="4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right" vertical="top" wrapText="1"/>
    </xf>
    <xf numFmtId="0" fontId="0" fillId="7" borderId="0" xfId="0" applyFill="1" applyAlignment="1">
      <alignment horizontal="right" vertical="top" wrapText="1"/>
    </xf>
    <xf numFmtId="0" fontId="72" fillId="14" borderId="0" xfId="0" applyFont="1" applyFill="1" applyAlignment="1">
      <alignment horizontal="center" vertical="center"/>
    </xf>
    <xf numFmtId="0" fontId="12" fillId="7" borderId="39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168" fontId="18" fillId="0" borderId="14" xfId="1" applyNumberFormat="1" applyFont="1" applyBorder="1" applyAlignment="1" applyProtection="1">
      <alignment horizontal="center" vertical="center"/>
      <protection locked="0"/>
    </xf>
    <xf numFmtId="168" fontId="18" fillId="0" borderId="26" xfId="1" applyNumberFormat="1" applyFont="1" applyBorder="1" applyAlignment="1" applyProtection="1">
      <alignment horizontal="center" vertical="center"/>
      <protection locked="0"/>
    </xf>
    <xf numFmtId="168" fontId="18" fillId="7" borderId="14" xfId="1" applyNumberFormat="1" applyFont="1" applyFill="1" applyBorder="1" applyAlignment="1" applyProtection="1">
      <alignment horizontal="center" vertical="center"/>
      <protection locked="0"/>
    </xf>
    <xf numFmtId="168" fontId="18" fillId="7" borderId="26" xfId="1" applyNumberFormat="1" applyFont="1" applyFill="1" applyBorder="1" applyAlignment="1" applyProtection="1">
      <alignment horizontal="center" vertical="center"/>
      <protection locked="0"/>
    </xf>
    <xf numFmtId="0" fontId="18" fillId="6" borderId="57" xfId="1" applyFont="1" applyFill="1" applyBorder="1" applyAlignment="1" applyProtection="1">
      <alignment horizontal="left" vertical="center"/>
      <protection locked="0"/>
    </xf>
    <xf numFmtId="0" fontId="18" fillId="6" borderId="13" xfId="1" applyFont="1" applyFill="1" applyBorder="1" applyAlignment="1" applyProtection="1">
      <alignment horizontal="left" vertical="center"/>
      <protection locked="0"/>
    </xf>
    <xf numFmtId="0" fontId="18" fillId="7" borderId="12" xfId="8" applyFont="1" applyFill="1" applyBorder="1" applyAlignment="1">
      <alignment horizontal="left" vertical="center"/>
    </xf>
    <xf numFmtId="0" fontId="18" fillId="7" borderId="28" xfId="8" applyFont="1" applyFill="1" applyBorder="1" applyAlignment="1">
      <alignment horizontal="left" vertical="center"/>
    </xf>
    <xf numFmtId="0" fontId="18" fillId="7" borderId="8" xfId="8" applyFont="1" applyFill="1" applyBorder="1" applyAlignment="1">
      <alignment horizontal="left" vertical="center"/>
    </xf>
    <xf numFmtId="0" fontId="18" fillId="7" borderId="9" xfId="8" applyFont="1" applyFill="1" applyBorder="1" applyAlignment="1">
      <alignment horizontal="left" vertical="center"/>
    </xf>
    <xf numFmtId="0" fontId="18" fillId="7" borderId="13" xfId="8" applyFont="1" applyFill="1" applyBorder="1" applyAlignment="1">
      <alignment horizontal="left" vertical="center"/>
    </xf>
    <xf numFmtId="0" fontId="2" fillId="7" borderId="8" xfId="8" applyFont="1" applyFill="1" applyBorder="1" applyAlignment="1">
      <alignment horizontal="left" vertical="center" wrapText="1"/>
    </xf>
    <xf numFmtId="0" fontId="2" fillId="7" borderId="9" xfId="8" applyFont="1" applyFill="1" applyBorder="1" applyAlignment="1">
      <alignment horizontal="left" vertical="center" wrapText="1"/>
    </xf>
    <xf numFmtId="0" fontId="2" fillId="7" borderId="13" xfId="8" applyFont="1" applyFill="1" applyBorder="1" applyAlignment="1">
      <alignment horizontal="left" vertical="center" wrapText="1"/>
    </xf>
    <xf numFmtId="0" fontId="0" fillId="7" borderId="8" xfId="8" applyFont="1" applyFill="1" applyBorder="1" applyAlignment="1">
      <alignment horizontal="left" vertical="center" wrapText="1"/>
    </xf>
    <xf numFmtId="0" fontId="18" fillId="6" borderId="58" xfId="1" applyFont="1" applyFill="1" applyBorder="1" applyAlignment="1" applyProtection="1">
      <alignment horizontal="left" vertical="center"/>
      <protection locked="0"/>
    </xf>
    <xf numFmtId="0" fontId="18" fillId="6" borderId="56" xfId="1" applyFont="1" applyFill="1" applyBorder="1" applyAlignment="1" applyProtection="1">
      <alignment horizontal="left" vertical="center"/>
      <protection locked="0"/>
    </xf>
    <xf numFmtId="0" fontId="50" fillId="10" borderId="21" xfId="7" applyFont="1" applyFill="1" applyBorder="1" applyAlignment="1">
      <alignment horizontal="right" vertical="center"/>
    </xf>
    <xf numFmtId="0" fontId="50" fillId="10" borderId="22" xfId="7" applyFont="1" applyFill="1" applyBorder="1" applyAlignment="1">
      <alignment horizontal="right" vertical="center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7" borderId="13" xfId="0" applyFill="1" applyBorder="1" applyAlignment="1">
      <alignment horizontal="left" wrapText="1"/>
    </xf>
    <xf numFmtId="0" fontId="42" fillId="7" borderId="0" xfId="1" applyFont="1" applyFill="1" applyAlignment="1">
      <alignment horizontal="left" vertical="center" wrapText="1"/>
    </xf>
    <xf numFmtId="0" fontId="58" fillId="7" borderId="62" xfId="1" applyFont="1" applyFill="1" applyBorder="1" applyAlignment="1" applyProtection="1">
      <alignment horizontal="left" vertical="center"/>
      <protection locked="0"/>
    </xf>
    <xf numFmtId="0" fontId="58" fillId="7" borderId="64" xfId="1" applyFont="1" applyFill="1" applyBorder="1" applyAlignment="1" applyProtection="1">
      <alignment horizontal="left" vertical="center"/>
      <protection locked="0"/>
    </xf>
    <xf numFmtId="0" fontId="57" fillId="7" borderId="62" xfId="1" applyFont="1" applyFill="1" applyBorder="1" applyAlignment="1" applyProtection="1">
      <alignment vertical="center"/>
      <protection locked="0"/>
    </xf>
    <xf numFmtId="0" fontId="57" fillId="7" borderId="63" xfId="1" applyFont="1" applyFill="1" applyBorder="1" applyAlignment="1" applyProtection="1">
      <alignment vertical="center"/>
      <protection locked="0"/>
    </xf>
    <xf numFmtId="0" fontId="57" fillId="7" borderId="64" xfId="1" applyFont="1" applyFill="1" applyBorder="1" applyAlignment="1" applyProtection="1">
      <alignment vertical="center"/>
      <protection locked="0"/>
    </xf>
    <xf numFmtId="0" fontId="18" fillId="7" borderId="8" xfId="8" applyFont="1" applyFill="1" applyBorder="1" applyAlignment="1">
      <alignment horizontal="left" vertical="center" wrapText="1"/>
    </xf>
    <xf numFmtId="0" fontId="18" fillId="7" borderId="9" xfId="8" applyFont="1" applyFill="1" applyBorder="1" applyAlignment="1">
      <alignment horizontal="left" vertical="center" wrapText="1"/>
    </xf>
    <xf numFmtId="0" fontId="18" fillId="7" borderId="13" xfId="8" applyFont="1" applyFill="1" applyBorder="1" applyAlignment="1">
      <alignment horizontal="left" vertical="center" wrapText="1"/>
    </xf>
    <xf numFmtId="0" fontId="18" fillId="6" borderId="59" xfId="1" applyFont="1" applyFill="1" applyBorder="1" applyAlignment="1" applyProtection="1">
      <alignment horizontal="left" vertical="center"/>
      <protection locked="0"/>
    </xf>
    <xf numFmtId="0" fontId="18" fillId="6" borderId="20" xfId="1" applyFont="1" applyFill="1" applyBorder="1" applyAlignment="1" applyProtection="1">
      <alignment horizontal="left" vertical="center"/>
      <protection locked="0"/>
    </xf>
    <xf numFmtId="0" fontId="18" fillId="6" borderId="9" xfId="1" applyFont="1" applyFill="1" applyBorder="1" applyAlignment="1" applyProtection="1">
      <alignment horizontal="left" vertical="center"/>
      <protection locked="0"/>
    </xf>
    <xf numFmtId="0" fontId="18" fillId="7" borderId="11" xfId="8" applyFont="1" applyFill="1" applyBorder="1" applyAlignment="1">
      <alignment horizontal="left" vertical="center"/>
    </xf>
    <xf numFmtId="0" fontId="18" fillId="7" borderId="56" xfId="8" applyFont="1" applyFill="1" applyBorder="1" applyAlignment="1">
      <alignment horizontal="left" vertical="center"/>
    </xf>
    <xf numFmtId="0" fontId="18" fillId="7" borderId="65" xfId="8" applyFont="1" applyFill="1" applyBorder="1" applyAlignment="1">
      <alignment horizontal="left" vertical="center"/>
    </xf>
    <xf numFmtId="0" fontId="18" fillId="7" borderId="55" xfId="8" applyFont="1" applyFill="1" applyBorder="1" applyAlignment="1">
      <alignment horizontal="left" vertical="center"/>
    </xf>
    <xf numFmtId="0" fontId="18" fillId="7" borderId="66" xfId="8" applyFont="1" applyFill="1" applyBorder="1" applyAlignment="1">
      <alignment horizontal="left" vertical="center"/>
    </xf>
    <xf numFmtId="0" fontId="52" fillId="8" borderId="0" xfId="8" applyFont="1" applyFill="1" applyAlignment="1">
      <alignment horizontal="left" vertical="center"/>
    </xf>
    <xf numFmtId="168" fontId="18" fillId="7" borderId="67" xfId="1" applyNumberFormat="1" applyFont="1" applyFill="1" applyBorder="1" applyAlignment="1" applyProtection="1">
      <alignment horizontal="center" vertical="center"/>
      <protection locked="0"/>
    </xf>
    <xf numFmtId="0" fontId="55" fillId="14" borderId="0" xfId="0" applyFont="1" applyFill="1" applyAlignment="1">
      <alignment horizontal="center" vertical="center"/>
    </xf>
    <xf numFmtId="0" fontId="18" fillId="7" borderId="8" xfId="8" applyFont="1" applyFill="1" applyBorder="1" applyAlignment="1">
      <alignment horizontal="left" vertical="top" wrapText="1"/>
    </xf>
    <xf numFmtId="0" fontId="18" fillId="7" borderId="9" xfId="8" applyFont="1" applyFill="1" applyBorder="1" applyAlignment="1">
      <alignment horizontal="left" vertical="top" wrapText="1"/>
    </xf>
    <xf numFmtId="0" fontId="18" fillId="7" borderId="13" xfId="8" applyFont="1" applyFill="1" applyBorder="1" applyAlignment="1">
      <alignment horizontal="left" vertical="top" wrapText="1"/>
    </xf>
    <xf numFmtId="0" fontId="0" fillId="6" borderId="9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8" xfId="0" applyFill="1" applyBorder="1" applyAlignment="1" applyProtection="1">
      <alignment horizontal="left"/>
      <protection locked="0"/>
    </xf>
    <xf numFmtId="0" fontId="0" fillId="6" borderId="20" xfId="0" applyFill="1" applyBorder="1" applyAlignment="1" applyProtection="1">
      <alignment horizontal="left"/>
      <protection locked="0"/>
    </xf>
    <xf numFmtId="0" fontId="0" fillId="7" borderId="8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30" fillId="8" borderId="69" xfId="8" applyFont="1" applyFill="1" applyBorder="1" applyAlignment="1">
      <alignment horizontal="right" vertical="center"/>
    </xf>
    <xf numFmtId="0" fontId="30" fillId="8" borderId="70" xfId="8" applyFont="1" applyFill="1" applyBorder="1" applyAlignment="1">
      <alignment horizontal="right" vertical="center"/>
    </xf>
    <xf numFmtId="0" fontId="18" fillId="7" borderId="7" xfId="8" applyFont="1" applyFill="1" applyBorder="1" applyAlignment="1">
      <alignment horizontal="left" vertical="center"/>
    </xf>
    <xf numFmtId="0" fontId="18" fillId="7" borderId="5" xfId="8" applyFont="1" applyFill="1" applyBorder="1" applyAlignment="1">
      <alignment horizontal="left" vertical="center"/>
    </xf>
    <xf numFmtId="0" fontId="61" fillId="7" borderId="0" xfId="1" applyFont="1" applyFill="1" applyAlignment="1">
      <alignment horizontal="left" vertical="top" wrapText="1"/>
    </xf>
    <xf numFmtId="0" fontId="57" fillId="7" borderId="62" xfId="1" applyFont="1" applyFill="1" applyBorder="1" applyAlignment="1">
      <alignment vertical="center"/>
    </xf>
    <xf numFmtId="0" fontId="57" fillId="7" borderId="63" xfId="1" applyFont="1" applyFill="1" applyBorder="1" applyAlignment="1">
      <alignment vertical="center"/>
    </xf>
    <xf numFmtId="0" fontId="57" fillId="7" borderId="64" xfId="1" applyFont="1" applyFill="1" applyBorder="1" applyAlignment="1">
      <alignment vertical="center"/>
    </xf>
    <xf numFmtId="168" fontId="18" fillId="7" borderId="74" xfId="1" applyNumberFormat="1" applyFont="1" applyFill="1" applyBorder="1" applyAlignment="1" applyProtection="1">
      <alignment horizontal="center" vertical="center"/>
      <protection locked="0"/>
    </xf>
    <xf numFmtId="0" fontId="18" fillId="7" borderId="17" xfId="8" applyFont="1" applyFill="1" applyBorder="1" applyAlignment="1">
      <alignment horizontal="left" vertical="center"/>
    </xf>
    <xf numFmtId="0" fontId="18" fillId="7" borderId="18" xfId="8" applyFont="1" applyFill="1" applyBorder="1" applyAlignment="1">
      <alignment horizontal="left" vertical="center"/>
    </xf>
    <xf numFmtId="0" fontId="18" fillId="7" borderId="20" xfId="8" applyFont="1" applyFill="1" applyBorder="1" applyAlignment="1">
      <alignment horizontal="left" vertical="center"/>
    </xf>
    <xf numFmtId="168" fontId="30" fillId="15" borderId="75" xfId="8" applyNumberFormat="1" applyFont="1" applyFill="1" applyBorder="1" applyAlignment="1">
      <alignment horizontal="center" vertical="center"/>
    </xf>
    <xf numFmtId="168" fontId="30" fillId="15" borderId="45" xfId="8" applyNumberFormat="1" applyFont="1" applyFill="1" applyBorder="1" applyAlignment="1">
      <alignment horizontal="center" vertical="center"/>
    </xf>
    <xf numFmtId="0" fontId="0" fillId="10" borderId="5" xfId="8" applyFont="1" applyFill="1" applyBorder="1" applyAlignment="1">
      <alignment horizontal="left" vertical="center"/>
    </xf>
    <xf numFmtId="0" fontId="2" fillId="10" borderId="6" xfId="8" applyFont="1" applyFill="1" applyBorder="1" applyAlignment="1">
      <alignment horizontal="left" vertical="center"/>
    </xf>
    <xf numFmtId="0" fontId="2" fillId="10" borderId="68" xfId="8" applyFont="1" applyFill="1" applyBorder="1" applyAlignment="1">
      <alignment horizontal="left" vertical="center"/>
    </xf>
    <xf numFmtId="0" fontId="18" fillId="0" borderId="8" xfId="8" applyFont="1" applyBorder="1" applyAlignment="1">
      <alignment horizontal="left" vertical="center"/>
    </xf>
    <xf numFmtId="0" fontId="18" fillId="0" borderId="9" xfId="8" applyFont="1" applyBorder="1" applyAlignment="1">
      <alignment horizontal="left" vertical="center"/>
    </xf>
    <xf numFmtId="0" fontId="18" fillId="0" borderId="13" xfId="8" applyFont="1" applyBorder="1" applyAlignment="1">
      <alignment horizontal="left" vertical="center"/>
    </xf>
    <xf numFmtId="0" fontId="1" fillId="15" borderId="54" xfId="8" applyFont="1" applyFill="1" applyBorder="1" applyAlignment="1">
      <alignment horizontal="right" vertical="center"/>
    </xf>
    <xf numFmtId="0" fontId="1" fillId="15" borderId="55" xfId="8" applyFont="1" applyFill="1" applyBorder="1" applyAlignment="1">
      <alignment horizontal="right" vertical="center"/>
    </xf>
    <xf numFmtId="0" fontId="1" fillId="15" borderId="72" xfId="8" applyFont="1" applyFill="1" applyBorder="1" applyAlignment="1">
      <alignment horizontal="center" vertical="center"/>
    </xf>
    <xf numFmtId="0" fontId="1" fillId="15" borderId="73" xfId="8" applyFont="1" applyFill="1" applyBorder="1" applyAlignment="1">
      <alignment horizontal="center" vertical="center"/>
    </xf>
    <xf numFmtId="168" fontId="30" fillId="15" borderId="75" xfId="1" applyNumberFormat="1" applyFont="1" applyFill="1" applyBorder="1" applyAlignment="1">
      <alignment horizontal="center" vertical="center"/>
    </xf>
    <xf numFmtId="168" fontId="30" fillId="15" borderId="45" xfId="1" applyNumberFormat="1" applyFont="1" applyFill="1" applyBorder="1" applyAlignment="1">
      <alignment horizontal="center" vertical="center"/>
    </xf>
    <xf numFmtId="0" fontId="1" fillId="10" borderId="21" xfId="7" applyFont="1" applyFill="1" applyBorder="1" applyAlignment="1">
      <alignment horizontal="right"/>
    </xf>
    <xf numFmtId="0" fontId="1" fillId="10" borderId="22" xfId="7" applyFont="1" applyFill="1" applyBorder="1" applyAlignment="1">
      <alignment horizontal="right"/>
    </xf>
    <xf numFmtId="0" fontId="18" fillId="6" borderId="59" xfId="1" applyFont="1" applyFill="1" applyBorder="1" applyAlignment="1" applyProtection="1">
      <alignment horizontal="center" vertical="center"/>
      <protection locked="0"/>
    </xf>
    <xf numFmtId="0" fontId="18" fillId="6" borderId="20" xfId="1" applyFont="1" applyFill="1" applyBorder="1" applyAlignment="1" applyProtection="1">
      <alignment horizontal="center" vertical="center"/>
      <protection locked="0"/>
    </xf>
    <xf numFmtId="0" fontId="21" fillId="14" borderId="0" xfId="0" applyFont="1" applyFill="1" applyAlignment="1">
      <alignment horizontal="left" vertical="center" wrapText="1"/>
    </xf>
    <xf numFmtId="0" fontId="15" fillId="7" borderId="0" xfId="0" applyFont="1" applyFill="1" applyAlignment="1">
      <alignment horizontal="left" vertical="center"/>
    </xf>
    <xf numFmtId="0" fontId="0" fillId="8" borderId="21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 wrapText="1"/>
    </xf>
    <xf numFmtId="0" fontId="0" fillId="8" borderId="23" xfId="0" applyFill="1" applyBorder="1" applyAlignment="1">
      <alignment horizontal="center" vertical="top" wrapText="1"/>
    </xf>
    <xf numFmtId="0" fontId="0" fillId="8" borderId="2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21" fillId="14" borderId="0" xfId="0" applyFont="1" applyFill="1" applyAlignment="1">
      <alignment horizontal="left" vertical="center"/>
    </xf>
    <xf numFmtId="0" fontId="62" fillId="14" borderId="0" xfId="0" applyFont="1" applyFill="1" applyAlignment="1">
      <alignment horizontal="center" vertical="center"/>
    </xf>
    <xf numFmtId="0" fontId="52" fillId="10" borderId="36" xfId="0" applyFont="1" applyFill="1" applyBorder="1" applyAlignment="1">
      <alignment horizontal="center" vertical="center" wrapText="1"/>
    </xf>
    <xf numFmtId="0" fontId="52" fillId="10" borderId="3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52" fillId="10" borderId="34" xfId="0" applyFont="1" applyFill="1" applyBorder="1" applyAlignment="1">
      <alignment horizontal="center" vertical="center"/>
    </xf>
    <xf numFmtId="0" fontId="52" fillId="10" borderId="29" xfId="0" applyFont="1" applyFill="1" applyBorder="1" applyAlignment="1">
      <alignment horizontal="center" vertical="center"/>
    </xf>
    <xf numFmtId="0" fontId="52" fillId="10" borderId="35" xfId="0" applyFont="1" applyFill="1" applyBorder="1" applyAlignment="1">
      <alignment horizontal="center" vertical="center"/>
    </xf>
    <xf numFmtId="0" fontId="52" fillId="10" borderId="32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2" fillId="10" borderId="35" xfId="0" applyFont="1" applyFill="1" applyBorder="1" applyAlignment="1">
      <alignment horizontal="center" vertical="center" wrapText="1"/>
    </xf>
    <xf numFmtId="0" fontId="52" fillId="10" borderId="32" xfId="0" applyFont="1" applyFill="1" applyBorder="1" applyAlignment="1">
      <alignment horizontal="center" vertical="center" wrapText="1"/>
    </xf>
    <xf numFmtId="0" fontId="52" fillId="10" borderId="47" xfId="0" applyFont="1" applyFill="1" applyBorder="1" applyAlignment="1">
      <alignment horizontal="center" vertical="center" wrapText="1"/>
    </xf>
    <xf numFmtId="0" fontId="52" fillId="10" borderId="67" xfId="0" applyFont="1" applyFill="1" applyBorder="1" applyAlignment="1">
      <alignment horizontal="center" vertical="center" wrapText="1"/>
    </xf>
    <xf numFmtId="0" fontId="61" fillId="7" borderId="55" xfId="1" applyFont="1" applyFill="1" applyBorder="1" applyAlignment="1">
      <alignment horizontal="left" wrapText="1"/>
    </xf>
    <xf numFmtId="0" fontId="55" fillId="14" borderId="0" xfId="0" applyFont="1" applyFill="1" applyAlignment="1">
      <alignment horizontal="center" vertical="center" wrapText="1"/>
    </xf>
    <xf numFmtId="0" fontId="70" fillId="15" borderId="0" xfId="0" applyFont="1" applyFill="1" applyAlignment="1">
      <alignment horizontal="left" vertical="center" wrapText="1"/>
    </xf>
    <xf numFmtId="0" fontId="36" fillId="7" borderId="21" xfId="0" applyFont="1" applyFill="1" applyBorder="1" applyAlignment="1" applyProtection="1">
      <alignment horizontal="center" vertical="center" wrapText="1"/>
      <protection locked="0"/>
    </xf>
    <xf numFmtId="0" fontId="36" fillId="7" borderId="23" xfId="0" applyFont="1" applyFill="1" applyBorder="1" applyAlignment="1" applyProtection="1">
      <alignment horizontal="center" vertical="center" wrapText="1"/>
      <protection locked="0"/>
    </xf>
    <xf numFmtId="0" fontId="88" fillId="7" borderId="21" xfId="0" applyFont="1" applyFill="1" applyBorder="1" applyAlignment="1">
      <alignment horizontal="center" vertical="center" wrapText="1"/>
    </xf>
    <xf numFmtId="0" fontId="88" fillId="7" borderId="23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left" vertical="center" wrapText="1"/>
    </xf>
    <xf numFmtId="0" fontId="50" fillId="7" borderId="0" xfId="0" applyFont="1" applyFill="1" applyAlignment="1">
      <alignment horizontal="left" vertical="center" wrapText="1"/>
    </xf>
    <xf numFmtId="0" fontId="87" fillId="0" borderId="21" xfId="0" applyFont="1" applyBorder="1" applyAlignment="1" applyProtection="1">
      <alignment horizontal="left" vertical="center"/>
      <protection locked="0"/>
    </xf>
    <xf numFmtId="0" fontId="87" fillId="0" borderId="2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" fillId="11" borderId="44" xfId="0" applyFont="1" applyFill="1" applyBorder="1" applyAlignment="1">
      <alignment horizontal="center" wrapText="1"/>
    </xf>
    <xf numFmtId="0" fontId="1" fillId="11" borderId="4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9" fillId="7" borderId="39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29" fillId="7" borderId="39" xfId="0" applyFont="1" applyFill="1" applyBorder="1" applyAlignment="1">
      <alignment horizontal="left" vertical="center"/>
    </xf>
    <xf numFmtId="0" fontId="29" fillId="7" borderId="0" xfId="0" applyFont="1" applyFill="1" applyAlignment="1">
      <alignment horizontal="left" vertical="center"/>
    </xf>
    <xf numFmtId="0" fontId="29" fillId="7" borderId="4" xfId="0" applyFont="1" applyFill="1" applyBorder="1" applyAlignment="1">
      <alignment horizontal="left" vertical="center"/>
    </xf>
    <xf numFmtId="0" fontId="0" fillId="7" borderId="5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5" xfId="0" applyFill="1" applyBorder="1" applyAlignment="1">
      <alignment horizontal="center"/>
    </xf>
  </cellXfs>
  <cellStyles count="13">
    <cellStyle name="Milliers 2" xfId="11" xr:uid="{A285EE25-35B7-4A3F-B7B3-6201761DFA54}"/>
    <cellStyle name="Monétaire" xfId="12" builtinId="4"/>
    <cellStyle name="Monétaire 2" xfId="5" xr:uid="{B793D127-6AFF-49BA-B207-60E3D35C79A5}"/>
    <cellStyle name="Normal" xfId="0" builtinId="0"/>
    <cellStyle name="Normal 13" xfId="9" xr:uid="{18490972-2170-4EF4-B17D-EE99B7277F16}"/>
    <cellStyle name="Normal 2" xfId="3" xr:uid="{C296A566-E61B-454E-AA78-3C4FCD9C19C5}"/>
    <cellStyle name="Normal 2 2" xfId="4" xr:uid="{D21271CC-00F8-4486-8A9D-9A8702D9E18B}"/>
    <cellStyle name="Normal 2 2 2" xfId="1" xr:uid="{722B7E35-151E-4721-A9DA-B4FA31E1B5BE}"/>
    <cellStyle name="Normal 3" xfId="2" xr:uid="{2DC1F20A-4D00-44D0-A366-965FBAE392BA}"/>
    <cellStyle name="Normal 3 2" xfId="7" xr:uid="{CB438A67-559F-458A-A54F-720581831194}"/>
    <cellStyle name="Normal 3 2 2" xfId="8" xr:uid="{DE3E0841-FBA6-420D-89CF-171E3CAA34E5}"/>
    <cellStyle name="Pourcentage 2" xfId="6" xr:uid="{0FF211F5-432A-4871-9DC6-0F27D2BE9437}"/>
    <cellStyle name="Pourcentage 2 2" xfId="10" xr:uid="{180DCB81-9E7C-4971-ABEA-E380434265EE}"/>
  </cellStyles>
  <dxfs count="0"/>
  <tableStyles count="0" defaultTableStyle="TableStyleMedium2" defaultPivotStyle="PivotStyleLight16"/>
  <colors>
    <mruColors>
      <color rgb="FF480048"/>
      <color rgb="FF08123E"/>
      <color rgb="FFFF00FF"/>
      <color rgb="FFCC9900"/>
      <color rgb="FFD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66503</xdr:colOff>
      <xdr:row>0</xdr:row>
      <xdr:rowOff>99753</xdr:rowOff>
    </xdr:from>
    <xdr:to>
      <xdr:col>2</xdr:col>
      <xdr:colOff>320295</xdr:colOff>
      <xdr:row>3</xdr:row>
      <xdr:rowOff>74815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DA9D95B-26B4-5F1A-7157-26430486B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99753"/>
          <a:ext cx="1334447" cy="631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116199</xdr:colOff>
      <xdr:row>0</xdr:row>
      <xdr:rowOff>89383</xdr:rowOff>
    </xdr:from>
    <xdr:to>
      <xdr:col>0</xdr:col>
      <xdr:colOff>1450646</xdr:colOff>
      <xdr:row>3</xdr:row>
      <xdr:rowOff>68646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CDCB42-3268-41E6-81A0-036DA6DC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99" y="89383"/>
          <a:ext cx="1334447" cy="631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78752</xdr:colOff>
      <xdr:row>0</xdr:row>
      <xdr:rowOff>131254</xdr:rowOff>
    </xdr:from>
    <xdr:to>
      <xdr:col>0</xdr:col>
      <xdr:colOff>1413199</xdr:colOff>
      <xdr:row>3</xdr:row>
      <xdr:rowOff>98003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B7867F-3887-4FE3-9373-D7014592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52" y="131254"/>
          <a:ext cx="1334447" cy="631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148754</xdr:colOff>
      <xdr:row>0</xdr:row>
      <xdr:rowOff>96253</xdr:rowOff>
    </xdr:from>
    <xdr:to>
      <xdr:col>0</xdr:col>
      <xdr:colOff>1483201</xdr:colOff>
      <xdr:row>3</xdr:row>
      <xdr:rowOff>63002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6FAEEA-9C4C-4A93-96E7-F036EAE2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54" y="96253"/>
          <a:ext cx="1334447" cy="6317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78752</xdr:colOff>
      <xdr:row>0</xdr:row>
      <xdr:rowOff>52501</xdr:rowOff>
    </xdr:from>
    <xdr:to>
      <xdr:col>1</xdr:col>
      <xdr:colOff>1153867</xdr:colOff>
      <xdr:row>3</xdr:row>
      <xdr:rowOff>103577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9D96C8-F67D-451B-9204-7B3181C1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52" y="52501"/>
          <a:ext cx="1334447" cy="631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</xdr:colOff>
      <xdr:row>0</xdr:row>
      <xdr:rowOff>33251</xdr:rowOff>
    </xdr:from>
    <xdr:to>
      <xdr:col>1</xdr:col>
      <xdr:colOff>1150932</xdr:colOff>
      <xdr:row>3</xdr:row>
      <xdr:rowOff>16625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4C80E8-288A-4A7C-A4BF-EBE79A65E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" y="33251"/>
          <a:ext cx="1334447" cy="6317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5</xdr:row>
      <xdr:rowOff>0</xdr:rowOff>
    </xdr:from>
    <xdr:to>
      <xdr:col>4</xdr:col>
      <xdr:colOff>980399</xdr:colOff>
      <xdr:row>5</xdr:row>
      <xdr:rowOff>180975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790699" y="2924175"/>
          <a:ext cx="5400000" cy="180975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LMS_Dossiers/Fin_corpo/Mod&#232;les_fin_corpo/Corporatif/13-%20Risque/Formulaire%20Cote%20de%20risque/Formulaire%20Cote%20de%20risque%20-%20Banque%20d'affaires%20FINAL.xlsx" TargetMode="External"/><Relationship Id="rId1" Type="http://schemas.openxmlformats.org/officeDocument/2006/relationships/externalLinkPath" Target="/LMS_Dossiers/Fin_corpo/Mod&#232;les_fin_corpo/Corporatif/13-%20Risque/Formulaire%20Cote%20de%20risque/Formulaire%20Cote%20de%20risque%20-%20Banque%20d'affaire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17-2018/PROCESSUS%20ET%20PROC&#201;DURES/GESTION%20DU%20RISQUE/Tableau%20de%20suivi%20-%20gestion%20de%20risque.xlsx" TargetMode="External"/><Relationship Id="rId1" Type="http://schemas.openxmlformats.org/officeDocument/2006/relationships/externalLinkPath" Target="/2017-2018/PROCESSUS%20ET%20PROC&#201;DURES/GESTION%20DU%20RISQUE/Tableau%20de%20suivi%20-%20gestion%20de%20risque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odecgouvqcca-my.sharepoint.com/personal/isabelle_gentes_sodec_gouv_qc_ca/Documents/Bureau/Programmes%20Musique%20Spectacle/Grille%20d'&#233;valuation%20de%20la%20sant&#233;%20financi&#232;re.xlsx" TargetMode="External"/><Relationship Id="rId2" Type="http://schemas.microsoft.com/office/2019/04/relationships/externalLinkLongPath" Target="/sites/GRP-Directiondudveloppementstratgique/Programmes/Aide%20aux%20entreprises%20en%20musique/Chantier%20musique%20(2023-2024)/Docs%20de%20r&#233;flexion%20ou%20de%20travail/14%20Phase%201%20Mise%20en%20ligne/Grille%20d'&#233;valuation%20de%20la%20sant&#233;%20financi&#232;re.xlsx?8CEA243B" TargetMode="External"/><Relationship Id="rId1" Type="http://schemas.openxmlformats.org/officeDocument/2006/relationships/externalLinkPath" Target="file:///\\8CEA243B\Grille%20d'&#233;valuation%20de%20la%20sant&#233;%20financi&#232;re.xlsx" TargetMode="External"/><Relationship Id="rId4" Type="http://schemas.openxmlformats.org/officeDocument/2006/relationships/externalLinkPath" Target="../../../../../../GRP-Directiondudveloppementstratgique/Programmes/Aide%20aux%20entreprises%20en%20musique/Chantier%20musique%20(2023-2024)/Docs%20de%20r&#233;flexion%20ou%20de%20travail/14%20Phase%201%20Mise%20en%20ligne/Grille%20d'&#233;valuation%20de%20la%20sant&#233;%20financi&#232;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sque FINANCEMENT"/>
      <sheetName val="Matrice de choix"/>
      <sheetName val="Données"/>
      <sheetName val="Validation"/>
      <sheetName val="Pour liste DPF"/>
      <sheetName val="Pour liste CERTIF"/>
      <sheetName val="Pour liste DPF+CERTI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euil1"/>
      <sheetName val="Feuil2"/>
      <sheetName val="Feuil3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Sommaire EFs"/>
      <sheetName val="États financiers"/>
      <sheetName val="Grille"/>
      <sheetName val="Matrice de choix"/>
      <sheetName val="Données"/>
    </sheetNames>
    <sheetDataSet>
      <sheetData sheetId="0"/>
      <sheetData sheetId="1"/>
      <sheetData sheetId="2"/>
      <sheetData sheetId="3"/>
      <sheetData sheetId="4">
        <row r="3">
          <cell r="C3" t="str">
            <v>Oui</v>
          </cell>
        </row>
        <row r="4">
          <cell r="C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C7D8-3D93-4BE4-BEBC-DC8B0AF26395}">
  <sheetPr>
    <tabColor theme="0" tint="-0.34998626667073579"/>
  </sheetPr>
  <dimension ref="A1:O36"/>
  <sheetViews>
    <sheetView showGridLines="0" showRowColHeaders="0" tabSelected="1" zoomScaleNormal="100" workbookViewId="0">
      <selection activeCell="A6" sqref="A6"/>
    </sheetView>
  </sheetViews>
  <sheetFormatPr baseColWidth="10" defaultColWidth="11.44140625" defaultRowHeight="15.05" x14ac:dyDescent="0.3"/>
  <cols>
    <col min="1" max="1" width="1.5546875" customWidth="1"/>
    <col min="2" max="2" width="14.44140625" customWidth="1"/>
    <col min="6" max="7" width="6.44140625" customWidth="1"/>
    <col min="8" max="10" width="16.5546875" customWidth="1"/>
    <col min="11" max="13" width="18.88671875" customWidth="1"/>
    <col min="14" max="14" width="8" customWidth="1"/>
    <col min="15" max="15" width="1.88671875" customWidth="1"/>
  </cols>
  <sheetData>
    <row r="1" spans="1:1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350000000000001" x14ac:dyDescent="0.3">
      <c r="A2" s="8"/>
      <c r="B2" s="8"/>
      <c r="C2" s="8"/>
      <c r="D2" s="8"/>
      <c r="E2" s="8"/>
      <c r="G2" s="8"/>
      <c r="H2" s="8"/>
      <c r="I2" s="8"/>
      <c r="J2" s="8"/>
      <c r="K2" s="8"/>
      <c r="L2" s="8"/>
      <c r="M2" s="8"/>
      <c r="N2" s="204" t="s">
        <v>0</v>
      </c>
      <c r="O2" s="8"/>
    </row>
    <row r="3" spans="1:15" ht="18.350000000000001" x14ac:dyDescent="0.3">
      <c r="A3" s="8"/>
      <c r="B3" s="8"/>
      <c r="C3" s="8"/>
      <c r="D3" s="8"/>
      <c r="G3" s="8"/>
      <c r="H3" s="8"/>
      <c r="I3" s="8"/>
      <c r="J3" s="8"/>
      <c r="K3" s="8"/>
      <c r="L3" s="8"/>
      <c r="M3" s="8"/>
      <c r="N3" s="204" t="s">
        <v>1</v>
      </c>
      <c r="O3" s="8"/>
    </row>
    <row r="4" spans="1:15" ht="15.75" x14ac:dyDescent="0.3">
      <c r="A4" s="8"/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10"/>
      <c r="N4" s="8"/>
      <c r="O4" s="8"/>
    </row>
    <row r="5" spans="1:15" ht="21.8" customHeight="1" x14ac:dyDescent="0.3">
      <c r="A5" s="398" t="s">
        <v>2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</row>
    <row r="6" spans="1:15" ht="10" customHeight="1" x14ac:dyDescent="0.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1"/>
      <c r="N6" s="8"/>
      <c r="O6" s="8"/>
    </row>
    <row r="7" spans="1:15" ht="22.75" customHeight="1" x14ac:dyDescent="0.3">
      <c r="A7" s="8"/>
      <c r="B7" s="40"/>
      <c r="C7" s="39"/>
      <c r="D7" s="27"/>
      <c r="E7" s="27"/>
      <c r="F7" s="45" t="s">
        <v>3</v>
      </c>
      <c r="G7" s="27"/>
      <c r="H7" s="399" t="s">
        <v>4</v>
      </c>
      <c r="I7" s="399"/>
      <c r="J7" s="399"/>
      <c r="K7" s="399" t="s">
        <v>5</v>
      </c>
      <c r="L7" s="399"/>
      <c r="M7" s="399"/>
      <c r="N7" s="28"/>
      <c r="O7" s="8"/>
    </row>
    <row r="8" spans="1:15" ht="26.2" customHeight="1" x14ac:dyDescent="0.3">
      <c r="A8" s="8"/>
      <c r="B8" s="29"/>
      <c r="C8" s="8"/>
      <c r="D8" s="8"/>
      <c r="E8" s="8"/>
      <c r="F8" s="41" t="s">
        <v>6</v>
      </c>
      <c r="G8" s="8"/>
      <c r="H8" s="400"/>
      <c r="I8" s="400"/>
      <c r="J8" s="400"/>
      <c r="K8" s="400"/>
      <c r="L8" s="400"/>
      <c r="M8" s="400"/>
      <c r="N8" s="30"/>
      <c r="O8" s="8"/>
    </row>
    <row r="9" spans="1:15" ht="14.25" customHeight="1" x14ac:dyDescent="0.3">
      <c r="A9" s="8"/>
      <c r="B9" s="29"/>
      <c r="C9" s="8"/>
      <c r="D9" s="8"/>
      <c r="E9" s="8"/>
      <c r="F9" s="41"/>
      <c r="G9" s="8"/>
      <c r="H9" s="42"/>
      <c r="I9" s="42"/>
      <c r="J9" s="42"/>
      <c r="K9" s="42"/>
      <c r="L9" s="42"/>
      <c r="M9" s="42"/>
      <c r="N9" s="30"/>
      <c r="O9" s="8"/>
    </row>
    <row r="10" spans="1:15" x14ac:dyDescent="0.3">
      <c r="A10" s="8"/>
      <c r="B10" s="29"/>
      <c r="C10" s="43"/>
      <c r="D10" s="43"/>
      <c r="E10" s="8"/>
      <c r="F10" s="41" t="s">
        <v>7</v>
      </c>
      <c r="G10" s="8"/>
      <c r="H10" s="21"/>
      <c r="I10" s="21"/>
      <c r="J10" s="21"/>
      <c r="K10" s="21"/>
      <c r="L10" s="8"/>
      <c r="M10" s="8"/>
      <c r="N10" s="30"/>
      <c r="O10" s="8"/>
    </row>
    <row r="11" spans="1:15" ht="15.05" customHeight="1" x14ac:dyDescent="0.3">
      <c r="A11" s="8"/>
      <c r="B11" s="29"/>
      <c r="C11" s="43"/>
      <c r="D11" s="43"/>
      <c r="E11" s="8"/>
      <c r="F11" s="44" t="s">
        <v>8</v>
      </c>
      <c r="G11" s="8"/>
      <c r="H11" s="401" t="s">
        <v>9</v>
      </c>
      <c r="I11" s="401"/>
      <c r="J11" s="401"/>
      <c r="K11" s="401" t="s">
        <v>9</v>
      </c>
      <c r="L11" s="401"/>
      <c r="M11" s="401"/>
      <c r="N11" s="30"/>
      <c r="O11" s="8"/>
    </row>
    <row r="12" spans="1:15" ht="15.05" customHeight="1" x14ac:dyDescent="0.3">
      <c r="A12" s="8"/>
      <c r="B12" s="29"/>
      <c r="C12" s="43"/>
      <c r="D12" s="43"/>
      <c r="E12" s="8"/>
      <c r="F12" s="44"/>
      <c r="G12" s="8"/>
      <c r="H12" s="21"/>
      <c r="I12" s="21"/>
      <c r="J12" s="21"/>
      <c r="K12" s="21"/>
      <c r="L12" s="21"/>
      <c r="M12" s="21"/>
      <c r="N12" s="30"/>
      <c r="O12" s="8"/>
    </row>
    <row r="13" spans="1:15" ht="15.05" customHeight="1" x14ac:dyDescent="0.3">
      <c r="A13" s="8"/>
      <c r="B13" s="29"/>
      <c r="C13" s="43"/>
      <c r="D13" s="43"/>
      <c r="E13" s="8"/>
      <c r="F13" s="44" t="s">
        <v>10</v>
      </c>
      <c r="G13" s="8"/>
      <c r="H13" s="401" t="s">
        <v>9</v>
      </c>
      <c r="I13" s="401"/>
      <c r="J13" s="401"/>
      <c r="K13" s="401" t="s">
        <v>9</v>
      </c>
      <c r="L13" s="401"/>
      <c r="M13" s="401"/>
      <c r="N13" s="30"/>
      <c r="O13" s="8"/>
    </row>
    <row r="14" spans="1:15" x14ac:dyDescent="0.3">
      <c r="A14" s="8"/>
      <c r="B14" s="29"/>
      <c r="C14" s="43"/>
      <c r="D14" s="43"/>
      <c r="E14" s="8"/>
      <c r="F14" s="43"/>
      <c r="G14" s="8"/>
      <c r="H14" s="8"/>
      <c r="I14" s="8"/>
      <c r="J14" s="8"/>
      <c r="K14" s="8"/>
      <c r="L14" s="8"/>
      <c r="M14" s="8"/>
      <c r="N14" s="30"/>
      <c r="O14" s="8"/>
    </row>
    <row r="15" spans="1:15" x14ac:dyDescent="0.3">
      <c r="A15" s="8"/>
      <c r="B15" s="29"/>
      <c r="C15" s="43"/>
      <c r="D15" s="43"/>
      <c r="E15" s="8"/>
      <c r="F15" s="41" t="s">
        <v>11</v>
      </c>
      <c r="G15" s="8"/>
      <c r="H15" s="8"/>
      <c r="I15" s="8"/>
      <c r="J15" s="8"/>
      <c r="K15" s="8"/>
      <c r="L15" s="8"/>
      <c r="M15" s="8"/>
      <c r="N15" s="30"/>
      <c r="O15" s="8"/>
    </row>
    <row r="16" spans="1:15" x14ac:dyDescent="0.3">
      <c r="A16" s="8"/>
      <c r="B16" s="29"/>
      <c r="C16" s="43"/>
      <c r="D16" s="43"/>
      <c r="E16" s="8"/>
      <c r="F16" s="43" t="s">
        <v>12</v>
      </c>
      <c r="G16" s="8"/>
      <c r="H16" s="393" t="s">
        <v>9</v>
      </c>
      <c r="I16" s="394"/>
      <c r="J16" s="395"/>
      <c r="K16" s="393" t="s">
        <v>13</v>
      </c>
      <c r="L16" s="394"/>
      <c r="M16" s="395"/>
      <c r="N16" s="30"/>
      <c r="O16" s="8"/>
    </row>
    <row r="17" spans="1:15" x14ac:dyDescent="0.3">
      <c r="A17" s="8"/>
      <c r="B17" s="29"/>
      <c r="C17" s="43"/>
      <c r="D17" s="43"/>
      <c r="E17" s="8"/>
      <c r="F17" s="43"/>
      <c r="G17" s="8"/>
      <c r="H17" s="8"/>
      <c r="I17" s="8"/>
      <c r="J17" s="8"/>
      <c r="K17" s="8"/>
      <c r="L17" s="8"/>
      <c r="M17" s="8"/>
      <c r="N17" s="30"/>
      <c r="O17" s="8"/>
    </row>
    <row r="18" spans="1:15" x14ac:dyDescent="0.3">
      <c r="A18" s="8"/>
      <c r="B18" s="29"/>
      <c r="C18" s="43"/>
      <c r="D18" s="43"/>
      <c r="E18" s="8"/>
      <c r="F18" s="43" t="s">
        <v>14</v>
      </c>
      <c r="G18" s="8"/>
      <c r="H18" s="393" t="s">
        <v>13</v>
      </c>
      <c r="I18" s="394"/>
      <c r="J18" s="395"/>
      <c r="K18" s="393" t="s">
        <v>15</v>
      </c>
      <c r="L18" s="394"/>
      <c r="M18" s="395"/>
      <c r="N18" s="30"/>
      <c r="O18" s="8"/>
    </row>
    <row r="19" spans="1:15" x14ac:dyDescent="0.3">
      <c r="A19" s="8"/>
      <c r="B19" s="29"/>
      <c r="C19" s="43"/>
      <c r="D19" s="43"/>
      <c r="E19" s="8"/>
      <c r="F19" s="43"/>
      <c r="G19" s="8"/>
      <c r="H19" s="8"/>
      <c r="I19" s="8"/>
      <c r="J19" s="8"/>
      <c r="K19" s="8"/>
      <c r="L19" s="8"/>
      <c r="M19" s="8"/>
      <c r="N19" s="30"/>
      <c r="O19" s="8"/>
    </row>
    <row r="20" spans="1:15" x14ac:dyDescent="0.3">
      <c r="A20" s="8"/>
      <c r="B20" s="29"/>
      <c r="C20" s="43"/>
      <c r="D20" s="43"/>
      <c r="E20" s="8"/>
      <c r="F20" s="41" t="s">
        <v>16</v>
      </c>
      <c r="G20" s="8"/>
      <c r="H20" s="8"/>
      <c r="I20" s="8"/>
      <c r="J20" s="8"/>
      <c r="K20" s="8"/>
      <c r="L20" s="8"/>
      <c r="M20" s="8"/>
      <c r="N20" s="30"/>
      <c r="O20" s="8"/>
    </row>
    <row r="21" spans="1:15" ht="14.9" customHeight="1" x14ac:dyDescent="0.3">
      <c r="A21" s="8"/>
      <c r="B21" s="29"/>
      <c r="C21" s="43"/>
      <c r="D21" s="43"/>
      <c r="E21" s="8"/>
      <c r="F21" s="43" t="s">
        <v>17</v>
      </c>
      <c r="G21" s="8"/>
      <c r="H21" s="393" t="s">
        <v>13</v>
      </c>
      <c r="I21" s="394"/>
      <c r="J21" s="395"/>
      <c r="K21" s="393" t="s">
        <v>1553</v>
      </c>
      <c r="L21" s="394"/>
      <c r="M21" s="395"/>
      <c r="N21" s="30"/>
      <c r="O21" s="63"/>
    </row>
    <row r="22" spans="1:15" x14ac:dyDescent="0.3">
      <c r="A22" s="8"/>
      <c r="B22" s="29"/>
      <c r="C22" s="43"/>
      <c r="D22" s="43"/>
      <c r="E22" s="8"/>
      <c r="F22" s="43"/>
      <c r="G22" s="8"/>
      <c r="H22" s="8"/>
      <c r="I22" s="8"/>
      <c r="J22" s="8"/>
      <c r="K22" s="8"/>
      <c r="L22" s="8"/>
      <c r="M22" s="8"/>
      <c r="N22" s="30"/>
      <c r="O22" s="63"/>
    </row>
    <row r="23" spans="1:15" x14ac:dyDescent="0.3">
      <c r="A23" s="8"/>
      <c r="B23" s="29"/>
      <c r="C23" s="43"/>
      <c r="D23" s="43"/>
      <c r="E23" s="8"/>
      <c r="F23" s="43" t="s">
        <v>18</v>
      </c>
      <c r="G23" s="8"/>
      <c r="H23" s="393" t="s">
        <v>13</v>
      </c>
      <c r="I23" s="394"/>
      <c r="J23" s="395"/>
      <c r="K23" s="393" t="s">
        <v>1554</v>
      </c>
      <c r="L23" s="394"/>
      <c r="M23" s="395"/>
      <c r="N23" s="30"/>
      <c r="O23" s="63"/>
    </row>
    <row r="24" spans="1:15" x14ac:dyDescent="0.3">
      <c r="A24" s="8"/>
      <c r="B24" s="29"/>
      <c r="C24" s="43"/>
      <c r="D24" s="43"/>
      <c r="E24" s="8"/>
      <c r="F24" s="43"/>
      <c r="G24" s="8"/>
      <c r="H24" s="8"/>
      <c r="I24" s="8"/>
      <c r="J24" s="8"/>
      <c r="K24" s="8"/>
      <c r="L24" s="8"/>
      <c r="M24" s="8"/>
      <c r="N24" s="30"/>
      <c r="O24" s="63"/>
    </row>
    <row r="25" spans="1:15" x14ac:dyDescent="0.3">
      <c r="A25" s="8"/>
      <c r="B25" s="29"/>
      <c r="C25" s="43"/>
      <c r="D25" s="43"/>
      <c r="E25" s="8"/>
      <c r="F25" s="41" t="s">
        <v>19</v>
      </c>
      <c r="G25" s="8"/>
      <c r="H25" s="8"/>
      <c r="I25" s="8"/>
      <c r="J25" s="8"/>
      <c r="K25" s="8"/>
      <c r="L25" s="8"/>
      <c r="M25" s="8"/>
      <c r="N25" s="30"/>
      <c r="O25" s="8"/>
    </row>
    <row r="26" spans="1:15" x14ac:dyDescent="0.3">
      <c r="A26" s="8"/>
      <c r="B26" s="29"/>
      <c r="C26" s="43"/>
      <c r="D26" s="43"/>
      <c r="E26" s="8"/>
      <c r="F26" s="43" t="s">
        <v>20</v>
      </c>
      <c r="G26" s="8"/>
      <c r="H26" s="393" t="s">
        <v>9</v>
      </c>
      <c r="I26" s="394"/>
      <c r="J26" s="395"/>
      <c r="K26" s="393" t="s">
        <v>9</v>
      </c>
      <c r="L26" s="394"/>
      <c r="M26" s="395"/>
      <c r="N26" s="30"/>
      <c r="O26" s="8"/>
    </row>
    <row r="27" spans="1:15" x14ac:dyDescent="0.3">
      <c r="A27" s="8"/>
      <c r="B27" s="29"/>
      <c r="C27" s="43"/>
      <c r="D27" s="43"/>
      <c r="E27" s="8"/>
      <c r="F27" s="43"/>
      <c r="G27" s="8"/>
      <c r="H27" s="8"/>
      <c r="I27" s="8"/>
      <c r="J27" s="8"/>
      <c r="K27" s="8"/>
      <c r="L27" s="8"/>
      <c r="M27" s="8"/>
      <c r="N27" s="30"/>
      <c r="O27" s="8"/>
    </row>
    <row r="28" spans="1:15" ht="15.05" customHeight="1" x14ac:dyDescent="0.3">
      <c r="A28" s="8"/>
      <c r="B28" s="29"/>
      <c r="C28" s="43"/>
      <c r="D28" s="43"/>
      <c r="E28" s="8"/>
      <c r="F28" s="41" t="s">
        <v>21</v>
      </c>
      <c r="G28" s="8"/>
      <c r="H28" s="8"/>
      <c r="I28" s="8"/>
      <c r="J28" s="8"/>
      <c r="K28" s="8"/>
      <c r="L28" s="8"/>
      <c r="M28" s="8"/>
      <c r="N28" s="30"/>
      <c r="O28" s="8"/>
    </row>
    <row r="29" spans="1:15" ht="31.75" customHeight="1" x14ac:dyDescent="0.3">
      <c r="A29" s="8"/>
      <c r="B29" s="396" t="s">
        <v>22</v>
      </c>
      <c r="C29" s="397"/>
      <c r="D29" s="397"/>
      <c r="E29" s="397"/>
      <c r="F29" s="397"/>
      <c r="G29" s="8"/>
      <c r="H29" s="393" t="s">
        <v>9</v>
      </c>
      <c r="I29" s="394"/>
      <c r="J29" s="395"/>
      <c r="K29" s="393" t="s">
        <v>9</v>
      </c>
      <c r="L29" s="394"/>
      <c r="M29" s="395"/>
      <c r="N29" s="30"/>
      <c r="O29" s="8"/>
    </row>
    <row r="30" spans="1:15" x14ac:dyDescent="0.3">
      <c r="A30" s="8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8"/>
    </row>
    <row r="31" spans="1:1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">
      <c r="A32" s="8"/>
      <c r="B32" s="381" t="s">
        <v>23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</sheetData>
  <sheetProtection algorithmName="SHA-512" hashValue="xcBBlKVLMB3uZj40dImmb70vi0vQbz+cwkv1x9Au5S1mda1pNUGuZMvQXCbyixvDgPpYRsCnsWrNTJr4gNv0CA==" saltValue="rSWw8Zmw8a4WvIlhmH9P6w==" spinCount="100000" sheet="1" selectLockedCells="1"/>
  <mergeCells count="20">
    <mergeCell ref="H21:J21"/>
    <mergeCell ref="H23:J23"/>
    <mergeCell ref="K21:M21"/>
    <mergeCell ref="A5:O5"/>
    <mergeCell ref="H7:J8"/>
    <mergeCell ref="K7:M8"/>
    <mergeCell ref="H16:J16"/>
    <mergeCell ref="H18:J18"/>
    <mergeCell ref="K16:M16"/>
    <mergeCell ref="K18:M18"/>
    <mergeCell ref="H11:J11"/>
    <mergeCell ref="H13:J13"/>
    <mergeCell ref="K11:M11"/>
    <mergeCell ref="K13:M13"/>
    <mergeCell ref="K23:M23"/>
    <mergeCell ref="H26:J26"/>
    <mergeCell ref="K29:M29"/>
    <mergeCell ref="H29:J29"/>
    <mergeCell ref="B29:F29"/>
    <mergeCell ref="K26:M26"/>
  </mergeCells>
  <pageMargins left="0.7" right="0.7" top="0.75" bottom="0.75" header="0.3" footer="0.3"/>
  <headerFooter>
    <oddHeader>&amp;R&amp;"Aptos"&amp;10&amp;K000000 Protégé A&amp;1#_x000D_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8BCF-CD5D-41D0-BD9E-D063B6901D19}">
  <sheetPr>
    <tabColor rgb="FF002060"/>
  </sheetPr>
  <dimension ref="A1:R106"/>
  <sheetViews>
    <sheetView showGridLines="0" zoomScale="90" zoomScaleNormal="90" workbookViewId="0">
      <pane ySplit="5" topLeftCell="A6" activePane="bottomLeft" state="frozen"/>
      <selection pane="bottomLeft" activeCell="B7" sqref="B7:F7"/>
    </sheetView>
  </sheetViews>
  <sheetFormatPr baseColWidth="10" defaultColWidth="10.88671875" defaultRowHeight="15.05" x14ac:dyDescent="0.3"/>
  <cols>
    <col min="1" max="1" width="23.44140625" style="150" customWidth="1"/>
    <col min="2" max="2" width="40.88671875" style="85" customWidth="1"/>
    <col min="3" max="3" width="2.44140625" style="85" customWidth="1"/>
    <col min="4" max="4" width="19.5546875" style="85" customWidth="1"/>
    <col min="5" max="5" width="2.44140625" style="85" customWidth="1"/>
    <col min="6" max="6" width="19.5546875" style="85" customWidth="1"/>
    <col min="7" max="7" width="2.44140625" style="85" customWidth="1"/>
    <col min="8" max="8" width="19.5546875" style="85" customWidth="1"/>
    <col min="9" max="9" width="6.5546875" style="85" customWidth="1"/>
    <col min="10" max="10" width="31" style="85" customWidth="1"/>
    <col min="11" max="11" width="36.88671875" style="85" customWidth="1"/>
    <col min="12" max="12" width="2.44140625" style="85" customWidth="1"/>
    <col min="13" max="13" width="19.5546875" style="85" customWidth="1"/>
    <col min="14" max="14" width="2.44140625" style="85" customWidth="1"/>
    <col min="15" max="15" width="19.5546875" style="85" customWidth="1"/>
    <col min="16" max="16" width="2.44140625" style="85" customWidth="1"/>
    <col min="17" max="17" width="19.5546875" style="85" customWidth="1"/>
    <col min="18" max="16384" width="10.88671875" style="85"/>
  </cols>
  <sheetData>
    <row r="1" spans="1:18" x14ac:dyDescent="0.3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t="18.350000000000001" x14ac:dyDescent="0.3">
      <c r="A2" s="83"/>
      <c r="B2" s="84"/>
      <c r="C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204" t="s">
        <v>0</v>
      </c>
      <c r="R2" s="84"/>
    </row>
    <row r="3" spans="1:18" ht="18.350000000000001" x14ac:dyDescent="0.3">
      <c r="A3" s="83"/>
      <c r="B3" s="84"/>
      <c r="C3" s="84"/>
      <c r="E3" s="18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204" t="s">
        <v>1</v>
      </c>
      <c r="R3" s="84"/>
    </row>
    <row r="4" spans="1:18" ht="17.05" x14ac:dyDescent="0.3">
      <c r="A4" s="83"/>
      <c r="B4" s="84"/>
      <c r="C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54" t="s">
        <v>24</v>
      </c>
      <c r="R4" s="84"/>
    </row>
    <row r="5" spans="1:18" ht="20.45" customHeight="1" x14ac:dyDescent="0.3">
      <c r="A5" s="83"/>
      <c r="B5" s="84"/>
      <c r="C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204"/>
      <c r="R5" s="84"/>
    </row>
    <row r="6" spans="1:18" ht="6.05" customHeight="1" thickBot="1" x14ac:dyDescent="0.35">
      <c r="A6" s="83"/>
      <c r="B6" s="84"/>
      <c r="C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204"/>
      <c r="R6" s="84"/>
    </row>
    <row r="7" spans="1:18" ht="19.5" customHeight="1" thickBot="1" x14ac:dyDescent="0.35">
      <c r="A7" s="190" t="s">
        <v>25</v>
      </c>
      <c r="B7" s="427"/>
      <c r="C7" s="428"/>
      <c r="D7" s="428"/>
      <c r="E7" s="428"/>
      <c r="F7" s="429"/>
      <c r="G7" s="87"/>
      <c r="H7" s="88"/>
      <c r="I7" s="248" t="s">
        <v>26</v>
      </c>
      <c r="J7" s="425"/>
      <c r="K7" s="426"/>
      <c r="L7" s="335"/>
      <c r="M7" s="89"/>
      <c r="N7" s="87"/>
      <c r="O7" s="87"/>
      <c r="P7" s="87"/>
      <c r="Q7" s="84"/>
      <c r="R7" s="84"/>
    </row>
    <row r="8" spans="1:18" ht="16.55" customHeight="1" thickBot="1" x14ac:dyDescent="0.35">
      <c r="A8" s="86"/>
      <c r="B8" s="90"/>
      <c r="C8" s="90"/>
      <c r="D8" s="87"/>
      <c r="E8" s="87"/>
      <c r="F8" s="87"/>
      <c r="G8" s="87"/>
      <c r="H8" s="91"/>
      <c r="I8" s="92"/>
      <c r="J8" s="93"/>
      <c r="K8" s="87"/>
      <c r="L8" s="87"/>
      <c r="M8" s="87"/>
      <c r="N8" s="87"/>
      <c r="O8" s="87"/>
      <c r="P8" s="87"/>
      <c r="Q8" s="84"/>
      <c r="R8" s="84"/>
    </row>
    <row r="9" spans="1:18" ht="19" thickBot="1" x14ac:dyDescent="0.4">
      <c r="A9" s="190" t="s">
        <v>27</v>
      </c>
      <c r="B9" s="239"/>
      <c r="C9" s="336"/>
      <c r="D9" s="190" t="s">
        <v>1591</v>
      </c>
      <c r="E9" s="460"/>
      <c r="F9" s="461"/>
      <c r="G9" s="461"/>
      <c r="H9" s="461"/>
      <c r="I9" s="461"/>
      <c r="J9" s="461"/>
      <c r="K9" s="462"/>
      <c r="L9" s="87"/>
      <c r="M9" s="87"/>
      <c r="N9" s="87"/>
      <c r="O9" s="87"/>
      <c r="P9" s="87"/>
      <c r="Q9" s="84"/>
      <c r="R9" s="84"/>
    </row>
    <row r="10" spans="1:18" ht="10.5" customHeight="1" x14ac:dyDescent="0.3">
      <c r="A10" s="83"/>
      <c r="B10" s="84"/>
      <c r="C10" s="84"/>
      <c r="D10" s="18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ht="27" customHeight="1" x14ac:dyDescent="0.3">
      <c r="A11" s="443" t="s">
        <v>28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84"/>
    </row>
    <row r="12" spans="1:18" ht="8.1999999999999993" customHeight="1" x14ac:dyDescent="0.3">
      <c r="A12" s="94"/>
      <c r="B12" s="96"/>
      <c r="C12" s="96"/>
      <c r="D12" s="94"/>
      <c r="E12" s="94"/>
      <c r="F12" s="94"/>
      <c r="G12" s="94"/>
      <c r="H12" s="97"/>
      <c r="I12" s="92"/>
      <c r="J12" s="92"/>
      <c r="K12" s="87"/>
      <c r="L12" s="87"/>
      <c r="M12" s="87"/>
      <c r="N12" s="87"/>
      <c r="O12" s="87"/>
      <c r="P12" s="87"/>
      <c r="Q12" s="97"/>
      <c r="R12" s="84"/>
    </row>
    <row r="13" spans="1:18" ht="32.1" thickBot="1" x14ac:dyDescent="0.35">
      <c r="A13" s="193" t="s">
        <v>29</v>
      </c>
      <c r="B13" s="194"/>
      <c r="C13" s="205"/>
      <c r="D13" s="247" t="s">
        <v>30</v>
      </c>
      <c r="E13" s="244"/>
      <c r="F13" s="247" t="s">
        <v>31</v>
      </c>
      <c r="G13" s="244"/>
      <c r="H13" s="247" t="s">
        <v>31</v>
      </c>
      <c r="I13" s="84"/>
      <c r="J13" s="193" t="s">
        <v>32</v>
      </c>
      <c r="K13" s="203"/>
      <c r="L13" s="206"/>
      <c r="M13" s="247" t="s">
        <v>30</v>
      </c>
      <c r="N13" s="244"/>
      <c r="O13" s="247" t="s">
        <v>31</v>
      </c>
      <c r="P13" s="244"/>
      <c r="Q13" s="247" t="s">
        <v>31</v>
      </c>
      <c r="R13" s="84"/>
    </row>
    <row r="14" spans="1:18" s="246" customFormat="1" ht="15.9" customHeight="1" thickBot="1" x14ac:dyDescent="0.35">
      <c r="A14" s="240"/>
      <c r="B14" s="241"/>
      <c r="C14" s="241"/>
      <c r="D14" s="242"/>
      <c r="E14" s="243"/>
      <c r="F14" s="242"/>
      <c r="G14" s="244"/>
      <c r="H14" s="242"/>
      <c r="I14" s="241"/>
      <c r="J14" s="241"/>
      <c r="K14" s="241"/>
      <c r="L14" s="241"/>
      <c r="M14" s="242"/>
      <c r="N14" s="243"/>
      <c r="O14" s="242"/>
      <c r="P14" s="244"/>
      <c r="Q14" s="242"/>
      <c r="R14" s="245"/>
    </row>
    <row r="15" spans="1:18" ht="6.05" customHeight="1" x14ac:dyDescent="0.3">
      <c r="A15" s="83"/>
      <c r="B15" s="99"/>
      <c r="C15" s="99"/>
      <c r="D15" s="100"/>
      <c r="E15" s="98"/>
      <c r="F15" s="101"/>
      <c r="G15" s="98"/>
      <c r="H15" s="90"/>
      <c r="I15" s="84"/>
      <c r="K15" s="103"/>
      <c r="L15" s="103"/>
      <c r="M15" s="104" t="str">
        <f>IF(F15=0," ",+F15)</f>
        <v xml:space="preserve"> </v>
      </c>
      <c r="N15" s="98"/>
      <c r="O15" s="104"/>
      <c r="P15" s="98"/>
      <c r="Q15" s="84"/>
      <c r="R15" s="84"/>
    </row>
    <row r="16" spans="1:18" ht="17.55" customHeight="1" x14ac:dyDescent="0.3">
      <c r="A16" s="195" t="s">
        <v>33</v>
      </c>
      <c r="B16" s="196"/>
      <c r="C16" s="196"/>
      <c r="D16" s="197"/>
      <c r="E16" s="198"/>
      <c r="F16" s="199"/>
      <c r="G16" s="198"/>
      <c r="H16" s="200"/>
      <c r="I16" s="102"/>
      <c r="J16" s="195" t="s">
        <v>34</v>
      </c>
      <c r="K16" s="200"/>
      <c r="L16" s="200"/>
      <c r="M16" s="201"/>
      <c r="N16" s="198"/>
      <c r="O16" s="201"/>
      <c r="P16" s="198"/>
      <c r="Q16" s="202"/>
      <c r="R16" s="84"/>
    </row>
    <row r="17" spans="1:18" ht="17.2" customHeight="1" x14ac:dyDescent="0.3">
      <c r="A17" s="234" t="s">
        <v>35</v>
      </c>
      <c r="B17" s="229"/>
      <c r="C17" s="229"/>
      <c r="D17" s="230"/>
      <c r="E17" s="231"/>
      <c r="F17" s="232"/>
      <c r="G17" s="231"/>
      <c r="H17" s="233"/>
      <c r="I17" s="108"/>
      <c r="J17" s="102" t="s">
        <v>36</v>
      </c>
      <c r="K17" s="108"/>
      <c r="L17" s="108"/>
      <c r="M17" s="108"/>
      <c r="N17" s="108"/>
      <c r="O17" s="108"/>
      <c r="P17" s="108"/>
      <c r="Q17" s="108"/>
      <c r="R17" s="84"/>
    </row>
    <row r="18" spans="1:18" ht="15.9" customHeight="1" x14ac:dyDescent="0.3">
      <c r="A18" s="105" t="s">
        <v>37</v>
      </c>
      <c r="B18" s="106"/>
      <c r="C18" s="106"/>
      <c r="D18" s="64"/>
      <c r="E18" s="107"/>
      <c r="F18" s="64"/>
      <c r="G18" s="107"/>
      <c r="H18" s="65"/>
      <c r="I18" s="108"/>
      <c r="J18" s="111" t="s">
        <v>38</v>
      </c>
      <c r="K18" s="112"/>
      <c r="L18" s="112"/>
      <c r="M18" s="64"/>
      <c r="N18" s="107"/>
      <c r="O18" s="64"/>
      <c r="P18" s="107"/>
      <c r="Q18" s="68"/>
      <c r="R18" s="84"/>
    </row>
    <row r="19" spans="1:18" ht="15.9" customHeight="1" x14ac:dyDescent="0.3">
      <c r="A19" s="109" t="s">
        <v>39</v>
      </c>
      <c r="B19" s="110"/>
      <c r="C19" s="110"/>
      <c r="D19" s="66"/>
      <c r="E19" s="107"/>
      <c r="F19" s="66"/>
      <c r="G19" s="107"/>
      <c r="H19" s="67"/>
      <c r="I19" s="108"/>
      <c r="J19" s="430" t="s">
        <v>40</v>
      </c>
      <c r="K19" s="431"/>
      <c r="L19" s="432"/>
      <c r="M19" s="66"/>
      <c r="N19" s="107"/>
      <c r="O19" s="66"/>
      <c r="P19" s="107"/>
      <c r="Q19" s="70"/>
      <c r="R19" s="84"/>
    </row>
    <row r="20" spans="1:18" ht="15.9" customHeight="1" x14ac:dyDescent="0.3">
      <c r="A20" s="444" t="s">
        <v>41</v>
      </c>
      <c r="B20" s="445"/>
      <c r="C20" s="446"/>
      <c r="D20" s="66"/>
      <c r="E20" s="107"/>
      <c r="F20" s="66"/>
      <c r="G20" s="107"/>
      <c r="H20" s="67"/>
      <c r="I20" s="108"/>
      <c r="J20" s="113" t="s">
        <v>42</v>
      </c>
      <c r="K20" s="114"/>
      <c r="L20" s="114"/>
      <c r="M20" s="66"/>
      <c r="N20" s="107"/>
      <c r="O20" s="66"/>
      <c r="P20" s="107"/>
      <c r="Q20" s="70"/>
      <c r="R20" s="84"/>
    </row>
    <row r="21" spans="1:18" ht="15.9" customHeight="1" x14ac:dyDescent="0.3">
      <c r="A21" s="109" t="s">
        <v>43</v>
      </c>
      <c r="B21" s="110"/>
      <c r="C21" s="110"/>
      <c r="D21" s="66"/>
      <c r="E21" s="107"/>
      <c r="F21" s="66"/>
      <c r="G21" s="107"/>
      <c r="H21" s="67"/>
      <c r="I21" s="108"/>
      <c r="J21" s="113" t="s">
        <v>44</v>
      </c>
      <c r="K21" s="114"/>
      <c r="L21" s="114"/>
      <c r="M21" s="66"/>
      <c r="N21" s="107"/>
      <c r="O21" s="66"/>
      <c r="P21" s="107"/>
      <c r="Q21" s="70"/>
      <c r="R21" s="84"/>
    </row>
    <row r="22" spans="1:18" ht="15.9" customHeight="1" x14ac:dyDescent="0.3">
      <c r="A22" s="109" t="s">
        <v>45</v>
      </c>
      <c r="B22" s="110"/>
      <c r="C22" s="110"/>
      <c r="D22" s="66"/>
      <c r="E22" s="107"/>
      <c r="F22" s="66"/>
      <c r="G22" s="107"/>
      <c r="H22" s="67"/>
      <c r="I22" s="108"/>
      <c r="J22" s="113" t="s">
        <v>46</v>
      </c>
      <c r="K22" s="114"/>
      <c r="L22" s="114"/>
      <c r="M22" s="66"/>
      <c r="N22" s="107"/>
      <c r="O22" s="66"/>
      <c r="P22" s="107"/>
      <c r="Q22" s="70"/>
      <c r="R22" s="84"/>
    </row>
    <row r="23" spans="1:18" ht="15.9" customHeight="1" x14ac:dyDescent="0.3">
      <c r="A23" s="109" t="s">
        <v>47</v>
      </c>
      <c r="B23" s="110"/>
      <c r="C23" s="110"/>
      <c r="D23" s="66"/>
      <c r="E23" s="107"/>
      <c r="F23" s="66"/>
      <c r="G23" s="107"/>
      <c r="H23" s="67"/>
      <c r="I23" s="108"/>
      <c r="J23" s="410" t="s">
        <v>48</v>
      </c>
      <c r="K23" s="411"/>
      <c r="L23" s="412"/>
      <c r="M23" s="66"/>
      <c r="N23" s="107"/>
      <c r="O23" s="66"/>
      <c r="P23" s="107"/>
      <c r="Q23" s="70"/>
      <c r="R23" s="84"/>
    </row>
    <row r="24" spans="1:18" ht="15.9" customHeight="1" x14ac:dyDescent="0.3">
      <c r="A24" s="115" t="s">
        <v>49</v>
      </c>
      <c r="B24" s="116"/>
      <c r="C24" s="116"/>
      <c r="D24" s="66"/>
      <c r="E24" s="107"/>
      <c r="F24" s="66"/>
      <c r="G24" s="107"/>
      <c r="H24" s="67"/>
      <c r="I24" s="108"/>
      <c r="J24" s="118" t="s">
        <v>50</v>
      </c>
      <c r="K24" s="406"/>
      <c r="L24" s="407"/>
      <c r="M24" s="66"/>
      <c r="N24" s="107"/>
      <c r="O24" s="77"/>
      <c r="P24" s="107"/>
      <c r="Q24" s="76"/>
      <c r="R24" s="84"/>
    </row>
    <row r="25" spans="1:18" ht="15.9" customHeight="1" x14ac:dyDescent="0.3">
      <c r="A25" s="118" t="s">
        <v>51</v>
      </c>
      <c r="B25" s="116"/>
      <c r="C25" s="116"/>
      <c r="D25" s="66"/>
      <c r="E25" s="107"/>
      <c r="F25" s="66"/>
      <c r="G25" s="107"/>
      <c r="H25" s="67"/>
      <c r="I25" s="108"/>
      <c r="J25" s="125" t="s">
        <v>50</v>
      </c>
      <c r="K25" s="433"/>
      <c r="L25" s="434"/>
      <c r="M25" s="152"/>
      <c r="N25" s="107"/>
      <c r="O25" s="153"/>
      <c r="P25" s="107"/>
      <c r="Q25" s="154"/>
      <c r="R25" s="84"/>
    </row>
    <row r="26" spans="1:18" ht="15.05" customHeight="1" thickBot="1" x14ac:dyDescent="0.35">
      <c r="A26" s="416" t="s">
        <v>52</v>
      </c>
      <c r="B26" s="414"/>
      <c r="C26" s="415"/>
      <c r="D26" s="66"/>
      <c r="E26" s="107"/>
      <c r="F26" s="66"/>
      <c r="G26" s="107"/>
      <c r="H26" s="67"/>
      <c r="I26" s="108"/>
    </row>
    <row r="27" spans="1:18" ht="29.95" customHeight="1" thickBot="1" x14ac:dyDescent="0.35">
      <c r="A27" s="413" t="s">
        <v>53</v>
      </c>
      <c r="B27" s="414"/>
      <c r="C27" s="415"/>
      <c r="D27" s="66"/>
      <c r="E27" s="107"/>
      <c r="F27" s="66"/>
      <c r="G27" s="107"/>
      <c r="H27" s="67"/>
      <c r="I27" s="108"/>
      <c r="J27" s="215"/>
      <c r="K27" s="216" t="s">
        <v>54</v>
      </c>
      <c r="L27" s="217"/>
      <c r="M27" s="207">
        <f>SUM(M18:M25)</f>
        <v>0</v>
      </c>
      <c r="N27" s="107"/>
      <c r="O27" s="228">
        <f>SUM(O18:O25)</f>
        <v>0</v>
      </c>
      <c r="P27" s="107"/>
      <c r="Q27" s="207">
        <f>SUM(Q18:Q25)</f>
        <v>0</v>
      </c>
      <c r="R27" s="119"/>
    </row>
    <row r="28" spans="1:18" ht="18" customHeight="1" x14ac:dyDescent="0.3">
      <c r="A28" s="211" t="s">
        <v>55</v>
      </c>
      <c r="B28" s="417" t="s">
        <v>1605</v>
      </c>
      <c r="C28" s="418"/>
      <c r="D28" s="66"/>
      <c r="E28" s="107"/>
      <c r="F28" s="66"/>
      <c r="G28" s="107"/>
      <c r="H28" s="67"/>
      <c r="I28" s="108"/>
      <c r="J28" s="108"/>
      <c r="K28" s="108"/>
      <c r="L28" s="108"/>
      <c r="M28" s="108"/>
      <c r="N28" s="108"/>
      <c r="O28" s="108"/>
      <c r="P28" s="108"/>
      <c r="Q28" s="108"/>
      <c r="R28" s="119"/>
    </row>
    <row r="29" spans="1:18" ht="15.9" customHeight="1" thickBot="1" x14ac:dyDescent="0.35">
      <c r="A29" s="211" t="s">
        <v>55</v>
      </c>
      <c r="B29" s="417" t="s">
        <v>1606</v>
      </c>
      <c r="C29" s="418"/>
      <c r="D29" s="66"/>
      <c r="E29" s="107"/>
      <c r="F29" s="66"/>
      <c r="G29" s="107"/>
      <c r="H29" s="66"/>
      <c r="I29" s="108"/>
      <c r="J29" s="102" t="s">
        <v>56</v>
      </c>
      <c r="K29" s="90"/>
      <c r="L29" s="90"/>
      <c r="M29" s="120"/>
      <c r="N29" s="107"/>
      <c r="O29" s="121"/>
      <c r="P29" s="107"/>
      <c r="Q29" s="121"/>
      <c r="R29" s="84"/>
    </row>
    <row r="30" spans="1:18" ht="15.9" customHeight="1" thickBot="1" x14ac:dyDescent="0.35">
      <c r="A30" s="215"/>
      <c r="B30" s="216" t="s">
        <v>57</v>
      </c>
      <c r="C30" s="217"/>
      <c r="D30" s="207">
        <f>SUM(D18:D29)</f>
        <v>0</v>
      </c>
      <c r="E30" s="107"/>
      <c r="F30" s="228">
        <f>SUM(F18:F29)</f>
        <v>0</v>
      </c>
      <c r="G30" s="107"/>
      <c r="H30" s="207">
        <f>SUM(H18:H29)</f>
        <v>0</v>
      </c>
      <c r="I30" s="108"/>
      <c r="J30" s="111" t="s">
        <v>58</v>
      </c>
      <c r="K30" s="112"/>
      <c r="L30" s="112"/>
      <c r="M30" s="64"/>
      <c r="N30" s="107"/>
      <c r="O30" s="78"/>
      <c r="P30" s="107"/>
      <c r="Q30" s="79"/>
      <c r="R30" s="84"/>
    </row>
    <row r="31" spans="1:18" ht="15.9" customHeight="1" x14ac:dyDescent="0.3">
      <c r="A31" s="234" t="s">
        <v>59</v>
      </c>
      <c r="B31" s="229"/>
      <c r="C31" s="229"/>
      <c r="D31" s="230"/>
      <c r="E31" s="231"/>
      <c r="F31" s="232"/>
      <c r="G31" s="231"/>
      <c r="H31" s="233"/>
      <c r="I31" s="108"/>
      <c r="J31" s="113" t="s">
        <v>60</v>
      </c>
      <c r="K31" s="114"/>
      <c r="L31" s="114"/>
      <c r="M31" s="66"/>
      <c r="N31" s="107"/>
      <c r="O31" s="66"/>
      <c r="P31" s="107"/>
      <c r="Q31" s="70"/>
      <c r="R31" s="84"/>
    </row>
    <row r="32" spans="1:18" ht="15.9" customHeight="1" x14ac:dyDescent="0.3">
      <c r="A32" s="105" t="s">
        <v>61</v>
      </c>
      <c r="B32" s="106"/>
      <c r="C32" s="106"/>
      <c r="D32" s="64"/>
      <c r="E32" s="107"/>
      <c r="F32" s="64"/>
      <c r="G32" s="107"/>
      <c r="H32" s="64"/>
      <c r="I32" s="108"/>
      <c r="J32" s="113" t="s">
        <v>62</v>
      </c>
      <c r="K32" s="114"/>
      <c r="L32" s="114"/>
      <c r="M32" s="66"/>
      <c r="N32" s="107"/>
      <c r="O32" s="75"/>
      <c r="P32" s="107"/>
      <c r="Q32" s="76"/>
      <c r="R32" s="84"/>
    </row>
    <row r="33" spans="1:18" ht="15.9" customHeight="1" x14ac:dyDescent="0.3">
      <c r="A33" s="109" t="s">
        <v>63</v>
      </c>
      <c r="B33" s="110"/>
      <c r="C33" s="110"/>
      <c r="D33" s="66"/>
      <c r="E33" s="107"/>
      <c r="F33" s="66"/>
      <c r="G33" s="107"/>
      <c r="H33" s="66"/>
      <c r="I33" s="108"/>
      <c r="J33" s="113" t="s">
        <v>64</v>
      </c>
      <c r="K33" s="114"/>
      <c r="L33" s="114"/>
      <c r="M33" s="66"/>
      <c r="N33" s="107"/>
      <c r="O33" s="75"/>
      <c r="P33" s="107"/>
      <c r="Q33" s="76"/>
      <c r="R33" s="84"/>
    </row>
    <row r="34" spans="1:18" ht="15.9" customHeight="1" thickBot="1" x14ac:dyDescent="0.35">
      <c r="A34" s="118" t="s">
        <v>65</v>
      </c>
      <c r="B34" s="114"/>
      <c r="C34" s="114"/>
      <c r="D34" s="66"/>
      <c r="E34" s="107"/>
      <c r="F34" s="66"/>
      <c r="G34" s="107"/>
      <c r="H34" s="66"/>
      <c r="I34" s="108"/>
      <c r="J34" s="125" t="s">
        <v>66</v>
      </c>
      <c r="K34" s="433"/>
      <c r="L34" s="434"/>
      <c r="M34" s="80"/>
      <c r="N34" s="107"/>
      <c r="O34" s="73"/>
      <c r="P34" s="107"/>
      <c r="Q34" s="74"/>
      <c r="R34" s="84"/>
    </row>
    <row r="35" spans="1:18" ht="15.9" customHeight="1" thickBot="1" x14ac:dyDescent="0.35">
      <c r="A35" s="118" t="s">
        <v>67</v>
      </c>
      <c r="B35" s="124"/>
      <c r="C35" s="117"/>
      <c r="D35" s="66"/>
      <c r="E35" s="107"/>
      <c r="F35" s="66"/>
      <c r="G35" s="107"/>
      <c r="H35" s="66"/>
      <c r="I35" s="108"/>
      <c r="J35" s="215"/>
      <c r="K35" s="216" t="s">
        <v>68</v>
      </c>
      <c r="L35" s="217"/>
      <c r="M35" s="207">
        <f>SUM(M30:M34)</f>
        <v>0</v>
      </c>
      <c r="N35" s="107"/>
      <c r="O35" s="228">
        <f>SUM(O30:O34)</f>
        <v>0</v>
      </c>
      <c r="P35" s="107"/>
      <c r="Q35" s="207">
        <f>SUM(Q30:Q34)</f>
        <v>0</v>
      </c>
      <c r="R35" s="84"/>
    </row>
    <row r="36" spans="1:18" ht="3.95" customHeight="1" thickBot="1" x14ac:dyDescent="0.35">
      <c r="A36" s="436" t="s">
        <v>69</v>
      </c>
      <c r="B36" s="408"/>
      <c r="C36" s="437"/>
      <c r="D36" s="404"/>
      <c r="E36" s="107"/>
      <c r="F36" s="404"/>
      <c r="G36" s="107"/>
      <c r="H36" s="404"/>
      <c r="I36" s="108"/>
      <c r="J36" s="235"/>
      <c r="K36" s="235"/>
      <c r="L36" s="235"/>
      <c r="M36" s="249"/>
      <c r="N36" s="223"/>
      <c r="O36" s="226"/>
      <c r="P36" s="223"/>
      <c r="Q36" s="249"/>
      <c r="R36" s="84"/>
    </row>
    <row r="37" spans="1:18" ht="15.75" thickBot="1" x14ac:dyDescent="0.35">
      <c r="A37" s="438"/>
      <c r="B37" s="439"/>
      <c r="C37" s="440"/>
      <c r="D37" s="442"/>
      <c r="E37" s="107"/>
      <c r="F37" s="442"/>
      <c r="G37" s="107"/>
      <c r="H37" s="442"/>
      <c r="I37" s="108"/>
      <c r="J37" s="218"/>
      <c r="K37" s="219" t="s">
        <v>70</v>
      </c>
      <c r="L37" s="220"/>
      <c r="M37" s="221">
        <f>M35+M27</f>
        <v>0</v>
      </c>
      <c r="N37" s="107"/>
      <c r="O37" s="222">
        <f>O35+O27</f>
        <v>0</v>
      </c>
      <c r="P37" s="107"/>
      <c r="Q37" s="222">
        <f>Q35+Q27</f>
        <v>0</v>
      </c>
      <c r="R37" s="84"/>
    </row>
    <row r="38" spans="1:18" ht="15.75" thickBot="1" x14ac:dyDescent="0.35">
      <c r="A38" s="215"/>
      <c r="B38" s="216" t="s">
        <v>71</v>
      </c>
      <c r="C38" s="217"/>
      <c r="D38" s="207">
        <f>SUM(D32:D37)</f>
        <v>0</v>
      </c>
      <c r="E38" s="107"/>
      <c r="F38" s="228">
        <f>SUM(F32:F37)</f>
        <v>0</v>
      </c>
      <c r="G38" s="107"/>
      <c r="H38" s="207">
        <f>SUM(H32:H37)</f>
        <v>0</v>
      </c>
      <c r="I38" s="108"/>
      <c r="J38" s="108"/>
      <c r="K38" s="90"/>
      <c r="L38" s="90"/>
      <c r="M38" s="120"/>
      <c r="N38" s="120"/>
      <c r="O38" s="120"/>
      <c r="P38" s="120"/>
      <c r="Q38" s="120"/>
      <c r="R38" s="84"/>
    </row>
    <row r="39" spans="1:18" ht="3.95" customHeight="1" thickBot="1" x14ac:dyDescent="0.35">
      <c r="A39" s="224"/>
      <c r="B39" s="225"/>
      <c r="C39" s="225"/>
      <c r="D39" s="250"/>
      <c r="E39" s="223"/>
      <c r="F39" s="226"/>
      <c r="G39" s="223"/>
      <c r="H39" s="226"/>
      <c r="I39" s="227"/>
      <c r="J39" s="441" t="s">
        <v>72</v>
      </c>
      <c r="K39" s="236"/>
      <c r="L39" s="236"/>
      <c r="M39" s="237"/>
      <c r="N39" s="237"/>
      <c r="O39" s="237"/>
      <c r="P39" s="237"/>
      <c r="Q39" s="237"/>
    </row>
    <row r="40" spans="1:18" ht="15.9" customHeight="1" thickBot="1" x14ac:dyDescent="0.35">
      <c r="A40" s="212"/>
      <c r="B40" s="213" t="s">
        <v>73</v>
      </c>
      <c r="C40" s="214"/>
      <c r="D40" s="210">
        <f>SUM(D30+D38)</f>
        <v>0</v>
      </c>
      <c r="E40" s="107"/>
      <c r="F40" s="208">
        <f>SUM(F30+F38)</f>
        <v>0</v>
      </c>
      <c r="G40" s="107"/>
      <c r="H40" s="208">
        <f>SUM(H30+H38)</f>
        <v>0</v>
      </c>
      <c r="I40" s="108"/>
      <c r="J40" s="441"/>
      <c r="K40" s="200"/>
      <c r="L40" s="200"/>
      <c r="M40" s="201"/>
      <c r="N40" s="198"/>
      <c r="O40" s="201"/>
      <c r="P40" s="198"/>
      <c r="Q40" s="202"/>
      <c r="R40" s="84"/>
    </row>
    <row r="41" spans="1:18" ht="15.9" customHeight="1" x14ac:dyDescent="0.3">
      <c r="A41" s="108"/>
      <c r="B41" s="95"/>
      <c r="C41" s="95"/>
      <c r="D41" s="122"/>
      <c r="E41" s="107"/>
      <c r="F41" s="123"/>
      <c r="G41" s="107"/>
      <c r="H41" s="120"/>
      <c r="I41" s="108"/>
      <c r="J41" s="128" t="s">
        <v>74</v>
      </c>
      <c r="K41" s="108"/>
      <c r="L41" s="108"/>
      <c r="M41" s="121"/>
      <c r="N41" s="121"/>
      <c r="O41" s="121"/>
      <c r="P41" s="121"/>
      <c r="Q41" s="121"/>
      <c r="R41" s="84"/>
    </row>
    <row r="42" spans="1:18" ht="15.9" customHeight="1" x14ac:dyDescent="0.3">
      <c r="A42" s="195" t="s">
        <v>75</v>
      </c>
      <c r="B42" s="196"/>
      <c r="C42" s="196"/>
      <c r="D42" s="197"/>
      <c r="E42" s="198"/>
      <c r="F42" s="199"/>
      <c r="G42" s="198"/>
      <c r="H42" s="200"/>
      <c r="I42" s="108"/>
      <c r="J42" s="111" t="s">
        <v>76</v>
      </c>
      <c r="K42" s="112"/>
      <c r="L42" s="112"/>
      <c r="M42" s="64"/>
      <c r="N42" s="107"/>
      <c r="O42" s="64"/>
      <c r="P42" s="107"/>
      <c r="Q42" s="68"/>
      <c r="R42" s="84"/>
    </row>
    <row r="43" spans="1:18" ht="15.9" customHeight="1" x14ac:dyDescent="0.3">
      <c r="A43" s="191" t="s">
        <v>77</v>
      </c>
      <c r="B43" s="192"/>
      <c r="C43" s="192"/>
      <c r="D43" s="64"/>
      <c r="E43" s="107"/>
      <c r="F43" s="64"/>
      <c r="G43" s="107"/>
      <c r="H43" s="68"/>
      <c r="I43" s="108"/>
      <c r="J43" s="113" t="s">
        <v>78</v>
      </c>
      <c r="K43" s="114"/>
      <c r="L43" s="114"/>
      <c r="M43" s="66"/>
      <c r="N43" s="107"/>
      <c r="O43" s="66"/>
      <c r="P43" s="107"/>
      <c r="Q43" s="70"/>
      <c r="R43" s="84"/>
    </row>
    <row r="44" spans="1:18" ht="15.9" customHeight="1" x14ac:dyDescent="0.3">
      <c r="A44" s="430" t="s">
        <v>79</v>
      </c>
      <c r="B44" s="431"/>
      <c r="C44" s="432"/>
      <c r="D44" s="66"/>
      <c r="E44" s="107"/>
      <c r="F44" s="66"/>
      <c r="G44" s="107"/>
      <c r="H44" s="69"/>
      <c r="I44" s="108"/>
      <c r="J44" s="113" t="s">
        <v>80</v>
      </c>
      <c r="K44" s="114"/>
      <c r="L44" s="114"/>
      <c r="M44" s="66"/>
      <c r="N44" s="107"/>
      <c r="O44" s="66"/>
      <c r="P44" s="107"/>
      <c r="Q44" s="70"/>
      <c r="R44" s="84"/>
    </row>
    <row r="45" spans="1:18" ht="15.9" customHeight="1" x14ac:dyDescent="0.3">
      <c r="A45" s="109" t="s">
        <v>81</v>
      </c>
      <c r="B45" s="110"/>
      <c r="C45" s="110"/>
      <c r="D45" s="66"/>
      <c r="E45" s="107"/>
      <c r="F45" s="66"/>
      <c r="G45" s="107"/>
      <c r="H45" s="70"/>
      <c r="I45" s="108"/>
      <c r="J45" s="113" t="s">
        <v>82</v>
      </c>
      <c r="K45" s="114"/>
      <c r="L45" s="114"/>
      <c r="M45" s="75"/>
      <c r="N45" s="107"/>
      <c r="O45" s="66"/>
      <c r="P45" s="107"/>
      <c r="Q45" s="70"/>
      <c r="R45" s="84"/>
    </row>
    <row r="46" spans="1:18" ht="15.9" customHeight="1" x14ac:dyDescent="0.3">
      <c r="A46" s="109" t="s">
        <v>83</v>
      </c>
      <c r="B46" s="110"/>
      <c r="C46" s="110"/>
      <c r="D46" s="66"/>
      <c r="E46" s="107"/>
      <c r="F46" s="66"/>
      <c r="G46" s="107"/>
      <c r="H46" s="70"/>
      <c r="I46" s="108"/>
      <c r="J46" s="113" t="s">
        <v>84</v>
      </c>
      <c r="K46" s="114"/>
      <c r="L46" s="114"/>
      <c r="M46" s="75"/>
      <c r="N46" s="107"/>
      <c r="O46" s="66"/>
      <c r="P46" s="107"/>
      <c r="Q46" s="70"/>
      <c r="R46" s="84"/>
    </row>
    <row r="47" spans="1:18" ht="15.9" customHeight="1" x14ac:dyDescent="0.3">
      <c r="A47" s="109" t="s">
        <v>1607</v>
      </c>
      <c r="B47" s="110"/>
      <c r="C47" s="110"/>
      <c r="D47" s="66"/>
      <c r="E47" s="107"/>
      <c r="F47" s="66"/>
      <c r="G47" s="107"/>
      <c r="H47" s="70"/>
      <c r="I47" s="108"/>
      <c r="J47" s="129" t="s">
        <v>85</v>
      </c>
      <c r="K47" s="124"/>
      <c r="L47" s="124"/>
      <c r="M47" s="81"/>
      <c r="N47" s="107"/>
      <c r="O47" s="77"/>
      <c r="P47" s="107"/>
      <c r="Q47" s="76"/>
      <c r="R47" s="84"/>
    </row>
    <row r="48" spans="1:18" ht="15.9" customHeight="1" thickBot="1" x14ac:dyDescent="0.35">
      <c r="A48" s="109" t="s">
        <v>86</v>
      </c>
      <c r="B48" s="110"/>
      <c r="C48" s="110"/>
      <c r="D48" s="66"/>
      <c r="E48" s="107"/>
      <c r="F48" s="66"/>
      <c r="G48" s="107"/>
      <c r="H48" s="70"/>
      <c r="I48" s="108"/>
      <c r="J48" s="125" t="s">
        <v>87</v>
      </c>
      <c r="K48" s="483"/>
      <c r="L48" s="484"/>
      <c r="M48" s="80"/>
      <c r="N48" s="107"/>
      <c r="O48" s="73"/>
      <c r="P48" s="107"/>
      <c r="Q48" s="74"/>
      <c r="R48" s="84"/>
    </row>
    <row r="49" spans="1:18" ht="15.9" customHeight="1" thickBot="1" x14ac:dyDescent="0.35">
      <c r="A49" s="109" t="s">
        <v>88</v>
      </c>
      <c r="B49" s="110"/>
      <c r="C49" s="110"/>
      <c r="D49" s="66"/>
      <c r="E49" s="107"/>
      <c r="F49" s="66"/>
      <c r="G49" s="107"/>
      <c r="H49" s="70"/>
      <c r="I49" s="108"/>
      <c r="J49" s="215"/>
      <c r="K49" s="216" t="s">
        <v>89</v>
      </c>
      <c r="L49" s="217"/>
      <c r="M49" s="207">
        <f>SUM(M42:M48)</f>
        <v>0</v>
      </c>
      <c r="N49" s="107"/>
      <c r="O49" s="207">
        <f>SUM(O42:O48)</f>
        <v>0</v>
      </c>
      <c r="P49" s="107"/>
      <c r="Q49" s="207">
        <f>SUM(Q42:Q48)</f>
        <v>0</v>
      </c>
      <c r="R49" s="84"/>
    </row>
    <row r="50" spans="1:18" ht="15.9" customHeight="1" x14ac:dyDescent="0.3">
      <c r="A50" s="109" t="s">
        <v>90</v>
      </c>
      <c r="B50" s="110"/>
      <c r="C50" s="110"/>
      <c r="D50" s="66"/>
      <c r="E50" s="107"/>
      <c r="F50" s="66"/>
      <c r="G50" s="107"/>
      <c r="H50" s="70"/>
      <c r="I50" s="108"/>
      <c r="J50" s="102" t="s">
        <v>91</v>
      </c>
      <c r="K50" s="90"/>
      <c r="L50" s="90"/>
      <c r="M50" s="120"/>
      <c r="N50" s="107"/>
      <c r="O50" s="121"/>
      <c r="P50" s="107"/>
      <c r="Q50" s="121"/>
      <c r="R50" s="84"/>
    </row>
    <row r="51" spans="1:18" ht="15.9" customHeight="1" x14ac:dyDescent="0.3">
      <c r="A51" s="369" t="s">
        <v>92</v>
      </c>
      <c r="B51" s="370"/>
      <c r="C51" s="110"/>
      <c r="D51" s="66"/>
      <c r="E51" s="107"/>
      <c r="F51" s="66"/>
      <c r="G51" s="107"/>
      <c r="H51" s="70"/>
      <c r="I51" s="108"/>
      <c r="J51" s="111" t="s">
        <v>93</v>
      </c>
      <c r="K51" s="112"/>
      <c r="L51" s="112"/>
      <c r="M51" s="78"/>
      <c r="N51" s="107"/>
      <c r="O51" s="64"/>
      <c r="P51" s="107"/>
      <c r="Q51" s="68"/>
      <c r="R51" s="84"/>
    </row>
    <row r="52" spans="1:18" ht="15.9" customHeight="1" thickBot="1" x14ac:dyDescent="0.35">
      <c r="A52" s="340" t="s">
        <v>94</v>
      </c>
      <c r="B52" s="406"/>
      <c r="C52" s="407"/>
      <c r="D52" s="66"/>
      <c r="E52" s="107"/>
      <c r="F52" s="66"/>
      <c r="G52" s="107"/>
      <c r="H52" s="70"/>
      <c r="I52" s="108"/>
      <c r="J52" s="113" t="s">
        <v>95</v>
      </c>
      <c r="K52" s="114"/>
      <c r="L52" s="114"/>
      <c r="M52" s="75"/>
      <c r="N52" s="107"/>
      <c r="O52" s="66"/>
      <c r="P52" s="107"/>
      <c r="Q52" s="70"/>
      <c r="R52" s="84"/>
    </row>
    <row r="53" spans="1:18" ht="15.9" customHeight="1" thickBot="1" x14ac:dyDescent="0.35">
      <c r="A53" s="212"/>
      <c r="B53" s="213" t="s">
        <v>96</v>
      </c>
      <c r="C53" s="214"/>
      <c r="D53" s="210">
        <f>SUM(D43:D52)</f>
        <v>0</v>
      </c>
      <c r="E53" s="107"/>
      <c r="F53" s="209">
        <f>SUM(F43:F52)</f>
        <v>0</v>
      </c>
      <c r="G53" s="107"/>
      <c r="H53" s="209">
        <f>SUM(H43:H52)</f>
        <v>0</v>
      </c>
      <c r="I53" s="108"/>
      <c r="J53" s="113" t="s">
        <v>97</v>
      </c>
      <c r="K53" s="114"/>
      <c r="L53" s="114"/>
      <c r="M53" s="75"/>
      <c r="N53" s="107"/>
      <c r="O53" s="66"/>
      <c r="P53" s="107"/>
      <c r="Q53" s="70"/>
      <c r="R53" s="84"/>
    </row>
    <row r="54" spans="1:18" ht="15.9" customHeight="1" x14ac:dyDescent="0.3">
      <c r="A54" s="108"/>
      <c r="B54" s="95"/>
      <c r="C54" s="95"/>
      <c r="D54" s="122"/>
      <c r="E54" s="122">
        <f t="shared" ref="E54:G54" si="0">E40-E53</f>
        <v>0</v>
      </c>
      <c r="F54" s="122"/>
      <c r="G54" s="122">
        <f t="shared" si="0"/>
        <v>0</v>
      </c>
      <c r="H54" s="122"/>
      <c r="I54" s="108"/>
      <c r="J54" s="113" t="s">
        <v>98</v>
      </c>
      <c r="K54" s="114"/>
      <c r="L54" s="114"/>
      <c r="M54" s="75"/>
      <c r="N54" s="107"/>
      <c r="O54" s="66"/>
      <c r="P54" s="107"/>
      <c r="Q54" s="70"/>
      <c r="R54" s="84"/>
    </row>
    <row r="55" spans="1:18" ht="15.9" customHeight="1" thickBot="1" x14ac:dyDescent="0.35">
      <c r="A55" s="195" t="s">
        <v>99</v>
      </c>
      <c r="B55" s="196"/>
      <c r="C55" s="196"/>
      <c r="D55" s="197"/>
      <c r="E55" s="198"/>
      <c r="F55" s="199"/>
      <c r="G55" s="198"/>
      <c r="H55" s="200"/>
      <c r="I55" s="108"/>
      <c r="J55" s="133" t="s">
        <v>100</v>
      </c>
      <c r="K55" s="483"/>
      <c r="L55" s="484"/>
      <c r="M55" s="80"/>
      <c r="N55" s="107"/>
      <c r="O55" s="80"/>
      <c r="P55" s="107"/>
      <c r="Q55" s="71"/>
      <c r="R55" s="84"/>
    </row>
    <row r="56" spans="1:18" ht="15.9" customHeight="1" thickBot="1" x14ac:dyDescent="0.35">
      <c r="A56" s="130" t="s">
        <v>101</v>
      </c>
      <c r="B56" s="112"/>
      <c r="C56" s="112"/>
      <c r="D56" s="64"/>
      <c r="E56" s="107"/>
      <c r="F56" s="64"/>
      <c r="G56" s="107"/>
      <c r="H56" s="64"/>
      <c r="I56" s="108"/>
      <c r="J56" s="215"/>
      <c r="K56" s="216" t="s">
        <v>102</v>
      </c>
      <c r="L56" s="217"/>
      <c r="M56" s="207">
        <f>SUM(M51:M55)</f>
        <v>0</v>
      </c>
      <c r="N56" s="107"/>
      <c r="O56" s="228">
        <f t="shared" ref="O56" si="1">SUM(O51:O55)</f>
        <v>0</v>
      </c>
      <c r="P56" s="107"/>
      <c r="Q56" s="207">
        <f>SUM(Q51:Q55)</f>
        <v>0</v>
      </c>
      <c r="R56" s="84"/>
    </row>
    <row r="57" spans="1:18" ht="3.95" customHeight="1" thickBot="1" x14ac:dyDescent="0.35">
      <c r="A57" s="408" t="s">
        <v>103</v>
      </c>
      <c r="B57" s="408"/>
      <c r="C57" s="408"/>
      <c r="D57" s="402"/>
      <c r="E57" s="107"/>
      <c r="F57" s="404"/>
      <c r="G57" s="107"/>
      <c r="H57" s="404"/>
      <c r="I57" s="108"/>
      <c r="J57" s="235"/>
      <c r="K57" s="235"/>
      <c r="L57" s="235"/>
      <c r="M57" s="249"/>
      <c r="N57" s="223"/>
      <c r="O57" s="226"/>
      <c r="P57" s="223"/>
      <c r="Q57" s="249"/>
      <c r="R57" s="84"/>
    </row>
    <row r="58" spans="1:18" ht="14.1" customHeight="1" thickBot="1" x14ac:dyDescent="0.35">
      <c r="A58" s="409"/>
      <c r="B58" s="409"/>
      <c r="C58" s="409"/>
      <c r="D58" s="403"/>
      <c r="E58" s="107"/>
      <c r="F58" s="405"/>
      <c r="G58" s="107"/>
      <c r="H58" s="463"/>
      <c r="I58" s="108"/>
      <c r="J58" s="218"/>
      <c r="K58" s="219" t="s">
        <v>104</v>
      </c>
      <c r="L58" s="220"/>
      <c r="M58" s="221">
        <f>SUM(M49,M56)</f>
        <v>0</v>
      </c>
      <c r="N58" s="107"/>
      <c r="O58" s="222">
        <f>SUM(O49,O56)</f>
        <v>0</v>
      </c>
      <c r="P58" s="107"/>
      <c r="Q58" s="222">
        <f>SUM(Q49,Q56)</f>
        <v>0</v>
      </c>
      <c r="R58" s="84"/>
    </row>
    <row r="59" spans="1:18" ht="15.9" customHeight="1" x14ac:dyDescent="0.3">
      <c r="A59" s="410" t="s">
        <v>105</v>
      </c>
      <c r="B59" s="411"/>
      <c r="C59" s="411"/>
      <c r="D59" s="342"/>
      <c r="F59" s="342"/>
      <c r="H59" s="358"/>
      <c r="I59" s="108"/>
      <c r="R59" s="84"/>
    </row>
    <row r="60" spans="1:18" ht="15.9" customHeight="1" x14ac:dyDescent="0.3">
      <c r="A60" s="343" t="s">
        <v>106</v>
      </c>
      <c r="B60" s="344"/>
      <c r="C60" s="343"/>
      <c r="D60" s="342"/>
      <c r="F60" s="342"/>
      <c r="H60" s="342"/>
      <c r="I60" s="108"/>
      <c r="J60" s="195" t="s">
        <v>107</v>
      </c>
      <c r="K60" s="200"/>
      <c r="L60" s="200"/>
      <c r="M60" s="201"/>
      <c r="N60" s="198"/>
      <c r="O60" s="201"/>
      <c r="P60" s="198"/>
      <c r="Q60" s="202"/>
      <c r="R60" s="84"/>
    </row>
    <row r="61" spans="1:18" ht="15.9" customHeight="1" x14ac:dyDescent="0.3">
      <c r="A61" s="132" t="s">
        <v>108</v>
      </c>
      <c r="B61" s="341"/>
      <c r="C61" s="131"/>
      <c r="D61" s="72"/>
      <c r="E61" s="107"/>
      <c r="F61" s="72"/>
      <c r="G61" s="107"/>
      <c r="H61" s="72"/>
      <c r="I61" s="108"/>
      <c r="J61" s="111" t="s">
        <v>109</v>
      </c>
      <c r="K61" s="112"/>
      <c r="L61" s="112"/>
      <c r="M61" s="78"/>
      <c r="N61" s="107"/>
      <c r="O61" s="78"/>
      <c r="P61" s="107"/>
      <c r="Q61" s="79"/>
      <c r="R61" s="84"/>
    </row>
    <row r="62" spans="1:18" ht="15.9" customHeight="1" x14ac:dyDescent="0.3">
      <c r="A62" s="113" t="s">
        <v>110</v>
      </c>
      <c r="B62" s="114"/>
      <c r="C62" s="131"/>
      <c r="D62" s="72"/>
      <c r="E62" s="107"/>
      <c r="F62" s="72"/>
      <c r="G62" s="107"/>
      <c r="H62" s="72"/>
      <c r="I62" s="108"/>
      <c r="J62" s="113" t="s">
        <v>111</v>
      </c>
      <c r="K62" s="114"/>
      <c r="L62" s="114"/>
      <c r="M62" s="75"/>
      <c r="N62" s="107"/>
      <c r="O62" s="75"/>
      <c r="P62" s="107"/>
      <c r="Q62" s="76"/>
      <c r="R62" s="84"/>
    </row>
    <row r="63" spans="1:18" ht="15.9" customHeight="1" thickBot="1" x14ac:dyDescent="0.35">
      <c r="A63" s="113" t="s">
        <v>112</v>
      </c>
      <c r="B63" s="114"/>
      <c r="C63" s="131"/>
      <c r="D63" s="72"/>
      <c r="E63" s="107"/>
      <c r="F63" s="72"/>
      <c r="G63" s="107"/>
      <c r="H63" s="72"/>
      <c r="I63" s="108"/>
      <c r="J63" s="126" t="s">
        <v>113</v>
      </c>
      <c r="K63" s="127"/>
      <c r="L63" s="138"/>
      <c r="M63" s="80"/>
      <c r="N63" s="107"/>
      <c r="O63" s="73"/>
      <c r="P63" s="107"/>
      <c r="Q63" s="74"/>
      <c r="R63" s="84"/>
    </row>
    <row r="64" spans="1:18" ht="15.75" thickBot="1" x14ac:dyDescent="0.35">
      <c r="A64" s="125" t="s">
        <v>114</v>
      </c>
      <c r="B64" s="406"/>
      <c r="C64" s="435"/>
      <c r="D64" s="359"/>
      <c r="E64" s="107"/>
      <c r="F64" s="153"/>
      <c r="G64" s="107"/>
      <c r="H64" s="154"/>
      <c r="I64" s="108"/>
      <c r="J64" s="215"/>
      <c r="K64" s="216" t="s">
        <v>115</v>
      </c>
      <c r="L64" s="217"/>
      <c r="M64" s="207">
        <f>SUM(M61:M63)</f>
        <v>0</v>
      </c>
      <c r="N64" s="107"/>
      <c r="O64" s="207">
        <f t="shared" ref="O64:Q64" si="2">SUM(O61:O63)</f>
        <v>0</v>
      </c>
      <c r="P64" s="107"/>
      <c r="Q64" s="207">
        <f t="shared" si="2"/>
        <v>0</v>
      </c>
      <c r="R64" s="84"/>
    </row>
    <row r="65" spans="1:18" ht="4.75" customHeight="1" thickBot="1" x14ac:dyDescent="0.35">
      <c r="A65" s="475" t="s">
        <v>116</v>
      </c>
      <c r="B65" s="475"/>
      <c r="C65" s="477"/>
      <c r="D65" s="479">
        <f>SUM(D56:D64)</f>
        <v>0</v>
      </c>
      <c r="E65" s="107"/>
      <c r="F65" s="467">
        <f>SUM(F56:F64)</f>
        <v>0</v>
      </c>
      <c r="G65" s="107"/>
      <c r="H65" s="467">
        <f>SUM(H56:H64)</f>
        <v>0</v>
      </c>
      <c r="I65" s="108"/>
      <c r="K65" s="235"/>
      <c r="L65" s="235"/>
      <c r="M65" s="251"/>
      <c r="N65" s="223"/>
      <c r="O65" s="251"/>
      <c r="P65" s="223"/>
      <c r="Q65" s="251"/>
      <c r="R65" s="84"/>
    </row>
    <row r="66" spans="1:18" ht="15.75" customHeight="1" thickBot="1" x14ac:dyDescent="0.35">
      <c r="A66" s="476"/>
      <c r="B66" s="476"/>
      <c r="C66" s="478"/>
      <c r="D66" s="480"/>
      <c r="F66" s="468"/>
      <c r="H66" s="468"/>
      <c r="I66" s="227"/>
      <c r="J66" s="218"/>
      <c r="K66" s="219" t="s">
        <v>117</v>
      </c>
      <c r="L66" s="220"/>
      <c r="M66" s="221">
        <f>SUM(M49,M56,M64)</f>
        <v>0</v>
      </c>
      <c r="N66" s="107"/>
      <c r="O66" s="222">
        <f>SUM(O49,O56,O64)</f>
        <v>0</v>
      </c>
      <c r="P66" s="107"/>
      <c r="Q66" s="222">
        <f>SUM(Q49,Q56,Q64)</f>
        <v>0</v>
      </c>
    </row>
    <row r="67" spans="1:18" ht="15.9" customHeight="1" x14ac:dyDescent="0.3">
      <c r="A67" s="108"/>
      <c r="B67" s="95"/>
      <c r="C67" s="95"/>
      <c r="D67" s="122"/>
      <c r="E67" s="107"/>
      <c r="F67" s="123"/>
      <c r="G67" s="107"/>
      <c r="H67" s="123"/>
      <c r="I67" s="108"/>
      <c r="R67" s="84"/>
    </row>
    <row r="68" spans="1:18" ht="15.9" customHeight="1" x14ac:dyDescent="0.3">
      <c r="A68" s="339" t="s">
        <v>118</v>
      </c>
      <c r="B68" s="339"/>
      <c r="C68" s="339"/>
      <c r="D68" s="339"/>
      <c r="E68" s="339"/>
      <c r="F68" s="339"/>
      <c r="G68" s="339"/>
      <c r="H68" s="339"/>
      <c r="I68" s="108"/>
      <c r="R68" s="119"/>
    </row>
    <row r="69" spans="1:18" ht="15.9" customHeight="1" x14ac:dyDescent="0.3">
      <c r="A69" s="469" t="s">
        <v>119</v>
      </c>
      <c r="B69" s="470"/>
      <c r="C69" s="471"/>
      <c r="D69" s="356">
        <f>D40-D53-D65</f>
        <v>0</v>
      </c>
      <c r="E69" s="107"/>
      <c r="F69" s="356">
        <f>F40-F53-F65</f>
        <v>0</v>
      </c>
      <c r="G69" s="107"/>
      <c r="H69" s="356">
        <f>H40-H53-H65</f>
        <v>0</v>
      </c>
      <c r="I69" s="102"/>
      <c r="J69" s="108"/>
      <c r="K69" s="90"/>
      <c r="L69" s="90"/>
      <c r="M69" s="134"/>
      <c r="N69" s="98"/>
      <c r="O69" s="135"/>
      <c r="P69" s="98"/>
      <c r="Q69" s="84"/>
      <c r="R69" s="84"/>
    </row>
    <row r="70" spans="1:18" ht="17.55" customHeight="1" thickBot="1" x14ac:dyDescent="0.35">
      <c r="A70" s="472" t="s">
        <v>120</v>
      </c>
      <c r="B70" s="473"/>
      <c r="C70" s="474"/>
      <c r="D70" s="72"/>
      <c r="E70" s="107"/>
      <c r="F70" s="72"/>
      <c r="G70" s="107"/>
      <c r="H70" s="72"/>
      <c r="I70" s="95"/>
      <c r="J70" s="95"/>
      <c r="K70" s="95"/>
      <c r="L70" s="95"/>
      <c r="M70" s="95"/>
      <c r="N70" s="98"/>
      <c r="O70" s="95"/>
      <c r="P70" s="98"/>
      <c r="Q70" s="84"/>
      <c r="R70" s="84"/>
    </row>
    <row r="71" spans="1:18" ht="15.75" thickBot="1" x14ac:dyDescent="0.35">
      <c r="A71" s="481" t="s">
        <v>121</v>
      </c>
      <c r="B71" s="482"/>
      <c r="C71" s="217"/>
      <c r="D71" s="207">
        <f>D69+D70</f>
        <v>0</v>
      </c>
      <c r="E71" s="107"/>
      <c r="F71" s="228">
        <f t="shared" ref="F71:H71" si="3">F69+F70</f>
        <v>0</v>
      </c>
      <c r="G71" s="107"/>
      <c r="H71" s="207">
        <f t="shared" si="3"/>
        <v>0</v>
      </c>
      <c r="I71" s="95"/>
      <c r="J71" s="95"/>
      <c r="K71" s="95"/>
      <c r="L71" s="95"/>
      <c r="M71" s="95"/>
      <c r="N71" s="98"/>
      <c r="O71" s="95"/>
      <c r="P71" s="98"/>
      <c r="Q71" s="84"/>
      <c r="R71" s="84"/>
    </row>
    <row r="72" spans="1:18" ht="15.9" customHeight="1" thickBot="1" x14ac:dyDescent="0.35">
      <c r="A72" s="464" t="s">
        <v>122</v>
      </c>
      <c r="B72" s="465"/>
      <c r="C72" s="466"/>
      <c r="D72" s="238"/>
      <c r="E72" s="107"/>
      <c r="F72" s="238"/>
      <c r="G72" s="107"/>
      <c r="H72" s="238"/>
      <c r="I72" s="95"/>
      <c r="J72" s="95"/>
      <c r="K72" s="95"/>
      <c r="L72" s="95"/>
      <c r="M72" s="95"/>
      <c r="N72" s="98"/>
      <c r="O72" s="95"/>
      <c r="P72" s="98"/>
      <c r="Q72" s="84"/>
      <c r="R72" s="84"/>
    </row>
    <row r="73" spans="1:18" ht="15.9" customHeight="1" thickBot="1" x14ac:dyDescent="0.35">
      <c r="A73" s="212"/>
      <c r="B73" s="213" t="s">
        <v>123</v>
      </c>
      <c r="C73" s="214"/>
      <c r="D73" s="210">
        <f>D71-D72</f>
        <v>0</v>
      </c>
      <c r="E73" s="107"/>
      <c r="F73" s="209">
        <f>F71-F72</f>
        <v>0</v>
      </c>
      <c r="G73" s="107"/>
      <c r="H73" s="209">
        <f>H71-H72</f>
        <v>0</v>
      </c>
      <c r="I73" s="84"/>
      <c r="J73" s="84"/>
      <c r="K73" s="84"/>
      <c r="L73" s="84"/>
      <c r="M73" s="84"/>
      <c r="N73" s="98"/>
      <c r="O73" s="84"/>
      <c r="P73" s="98"/>
      <c r="Q73" s="84"/>
      <c r="R73" s="84"/>
    </row>
    <row r="74" spans="1:18" ht="15.9" customHeight="1" x14ac:dyDescent="0.3">
      <c r="A74" s="234" t="s">
        <v>111</v>
      </c>
      <c r="B74" s="95"/>
      <c r="C74" s="95"/>
      <c r="D74" s="136"/>
      <c r="E74" s="107"/>
      <c r="F74" s="123"/>
      <c r="G74" s="107"/>
      <c r="H74" s="122"/>
      <c r="I74" s="84"/>
      <c r="J74" s="84"/>
      <c r="K74" s="84"/>
      <c r="L74" s="84"/>
      <c r="M74" s="84"/>
      <c r="N74" s="98"/>
      <c r="O74" s="84"/>
      <c r="P74" s="98"/>
      <c r="Q74" s="84"/>
      <c r="R74" s="84"/>
    </row>
    <row r="75" spans="1:18" ht="15.9" customHeight="1" x14ac:dyDescent="0.3">
      <c r="A75" s="457" t="s">
        <v>124</v>
      </c>
      <c r="B75" s="458"/>
      <c r="C75" s="257"/>
      <c r="D75" s="64"/>
      <c r="E75" s="255"/>
      <c r="F75" s="78"/>
      <c r="G75" s="255"/>
      <c r="H75" s="78"/>
      <c r="I75" s="119"/>
      <c r="J75" s="84"/>
      <c r="K75" s="84"/>
      <c r="L75" s="84"/>
      <c r="M75" s="84"/>
      <c r="N75" s="98"/>
      <c r="O75" s="84"/>
      <c r="P75" s="84"/>
      <c r="Q75" s="84"/>
      <c r="R75" s="84"/>
    </row>
    <row r="76" spans="1:18" ht="15.9" customHeight="1" x14ac:dyDescent="0.3">
      <c r="A76" s="253" t="s">
        <v>125</v>
      </c>
      <c r="B76" s="256"/>
      <c r="C76" s="258"/>
      <c r="D76" s="66"/>
      <c r="E76" s="255"/>
      <c r="F76" s="75"/>
      <c r="G76" s="255"/>
      <c r="H76" s="75"/>
      <c r="I76" s="84"/>
      <c r="J76" s="84"/>
      <c r="K76" s="84"/>
      <c r="L76" s="84"/>
      <c r="M76" s="84"/>
      <c r="N76" s="141"/>
      <c r="O76" s="84"/>
      <c r="P76" s="84"/>
      <c r="Q76" s="84"/>
      <c r="R76" s="84"/>
    </row>
    <row r="77" spans="1:18" ht="15.9" customHeight="1" x14ac:dyDescent="0.3">
      <c r="A77" s="113" t="s">
        <v>126</v>
      </c>
      <c r="B77" s="137"/>
      <c r="C77" s="258"/>
      <c r="D77" s="66"/>
      <c r="E77" s="255"/>
      <c r="F77" s="66"/>
      <c r="G77" s="255"/>
      <c r="H77" s="66"/>
      <c r="I77" s="84"/>
      <c r="J77" s="84"/>
      <c r="K77" s="84"/>
      <c r="L77" s="84"/>
      <c r="M77" s="84"/>
      <c r="N77" s="141"/>
      <c r="O77" s="84"/>
      <c r="P77" s="84"/>
      <c r="Q77" s="84"/>
      <c r="R77" s="84"/>
    </row>
    <row r="78" spans="1:18" ht="15.9" customHeight="1" x14ac:dyDescent="0.3">
      <c r="A78" s="113" t="s">
        <v>127</v>
      </c>
      <c r="B78" s="406"/>
      <c r="C78" s="407"/>
      <c r="D78" s="66"/>
      <c r="E78" s="255"/>
      <c r="F78" s="75"/>
      <c r="G78" s="255"/>
      <c r="H78" s="75"/>
      <c r="I78" s="84"/>
      <c r="J78" s="84"/>
      <c r="K78" s="84"/>
      <c r="L78" s="84"/>
      <c r="M78" s="84"/>
      <c r="N78" s="141"/>
      <c r="O78" s="84"/>
      <c r="P78" s="84"/>
      <c r="Q78" s="84"/>
      <c r="R78" s="84"/>
    </row>
    <row r="79" spans="1:18" ht="15.75" thickBot="1" x14ac:dyDescent="0.35">
      <c r="A79" s="455" t="s">
        <v>128</v>
      </c>
      <c r="B79" s="456"/>
      <c r="C79" s="259"/>
      <c r="D79" s="337">
        <f>D73</f>
        <v>0</v>
      </c>
      <c r="E79" s="107"/>
      <c r="F79" s="338">
        <f>F73</f>
        <v>0</v>
      </c>
      <c r="G79" s="107"/>
      <c r="H79" s="338">
        <f>H73</f>
        <v>0</v>
      </c>
      <c r="I79" s="84"/>
      <c r="J79" s="84"/>
      <c r="K79" s="84"/>
      <c r="L79" s="84"/>
      <c r="M79" s="84"/>
      <c r="N79" s="141"/>
      <c r="O79" s="84"/>
      <c r="P79" s="84"/>
      <c r="Q79" s="84"/>
      <c r="R79" s="84"/>
    </row>
    <row r="80" spans="1:18" ht="15.75" thickBot="1" x14ac:dyDescent="0.35">
      <c r="A80" s="212"/>
      <c r="B80" s="213" t="s">
        <v>129</v>
      </c>
      <c r="C80" s="214"/>
      <c r="D80" s="210">
        <f>D75+D76-D77+D78+D79</f>
        <v>0</v>
      </c>
      <c r="E80" s="107"/>
      <c r="F80" s="209">
        <f>F75+F76-F77+F78+F79</f>
        <v>0</v>
      </c>
      <c r="G80" s="107"/>
      <c r="H80" s="209">
        <f>H75+H76-H77+H78+H79</f>
        <v>0</v>
      </c>
      <c r="I80" s="84"/>
      <c r="J80" s="84"/>
      <c r="K80" s="84"/>
      <c r="L80" s="84"/>
      <c r="M80" s="84"/>
      <c r="N80" s="141"/>
      <c r="O80" s="84"/>
      <c r="P80" s="84"/>
      <c r="Q80" s="84"/>
      <c r="R80" s="84"/>
    </row>
    <row r="81" spans="1:18" ht="24.75" customHeight="1" x14ac:dyDescent="0.3">
      <c r="A81" s="139"/>
      <c r="B81" s="140"/>
      <c r="C81" s="140"/>
      <c r="D81" s="96"/>
      <c r="E81" s="141"/>
      <c r="F81" s="96"/>
      <c r="G81" s="141"/>
      <c r="H81" s="84"/>
      <c r="I81" s="84"/>
      <c r="J81" s="84"/>
      <c r="K81" s="84"/>
      <c r="L81" s="84"/>
      <c r="M81" s="84"/>
      <c r="N81" s="141"/>
      <c r="O81" s="84"/>
      <c r="P81" s="84"/>
      <c r="Q81" s="84"/>
      <c r="R81" s="84"/>
    </row>
    <row r="82" spans="1:18" ht="27" customHeight="1" x14ac:dyDescent="0.3">
      <c r="A82" s="443" t="s">
        <v>130</v>
      </c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84"/>
    </row>
    <row r="83" spans="1:18" ht="33.549999999999997" customHeight="1" x14ac:dyDescent="0.3">
      <c r="A83" s="459" t="s">
        <v>1557</v>
      </c>
      <c r="B83" s="459"/>
      <c r="C83" s="459"/>
      <c r="D83" s="459"/>
      <c r="E83" s="459"/>
      <c r="F83" s="459"/>
      <c r="G83" s="459"/>
      <c r="H83" s="459"/>
      <c r="I83" s="379"/>
      <c r="J83" s="379"/>
      <c r="K83" s="84"/>
      <c r="L83" s="84"/>
      <c r="M83" s="84"/>
      <c r="N83" s="84"/>
      <c r="O83" s="84"/>
      <c r="P83" s="84"/>
      <c r="Q83" s="84"/>
      <c r="R83" s="84"/>
    </row>
    <row r="84" spans="1:18" ht="9" customHeight="1" x14ac:dyDescent="0.3">
      <c r="A84" s="260"/>
      <c r="B84" s="260"/>
      <c r="C84" s="260"/>
      <c r="D84" s="260"/>
      <c r="E84" s="96"/>
      <c r="F84" s="96"/>
      <c r="G84" s="96"/>
      <c r="H84" s="97"/>
      <c r="I84" s="143"/>
      <c r="J84" s="84"/>
      <c r="K84" s="84"/>
      <c r="L84" s="84"/>
      <c r="M84" s="84"/>
      <c r="N84" s="84"/>
      <c r="O84" s="84"/>
      <c r="P84" s="84"/>
      <c r="Q84" s="84"/>
      <c r="R84" s="84"/>
    </row>
    <row r="85" spans="1:18" ht="32.75" customHeight="1" thickBot="1" x14ac:dyDescent="0.35">
      <c r="A85" s="424"/>
      <c r="B85" s="424"/>
      <c r="C85" s="189"/>
      <c r="D85" s="247" t="s">
        <v>30</v>
      </c>
      <c r="E85" s="244"/>
      <c r="F85" s="247" t="s">
        <v>31</v>
      </c>
      <c r="G85" s="244"/>
      <c r="H85" s="247" t="s">
        <v>31</v>
      </c>
      <c r="I85" s="146"/>
      <c r="J85" s="84"/>
      <c r="K85" s="84"/>
      <c r="L85" s="84"/>
      <c r="M85" s="84"/>
      <c r="N85" s="84"/>
      <c r="O85" s="84"/>
      <c r="P85" s="84"/>
      <c r="Q85" s="84"/>
      <c r="R85" s="84"/>
    </row>
    <row r="86" spans="1:18" ht="19" customHeight="1" thickBot="1" x14ac:dyDescent="0.35">
      <c r="A86" s="142"/>
      <c r="B86" s="96"/>
      <c r="C86" s="96"/>
      <c r="D86" s="345" t="str">
        <f>IF(D14="","",D14)</f>
        <v/>
      </c>
      <c r="E86" s="243"/>
      <c r="F86" s="345" t="str">
        <f>IF(F14="","",F14)</f>
        <v/>
      </c>
      <c r="G86" s="244"/>
      <c r="H86" s="345" t="str">
        <f>IF(H14="","",H14)</f>
        <v/>
      </c>
      <c r="I86" s="84"/>
      <c r="J86" s="84"/>
      <c r="K86" s="84"/>
      <c r="L86" s="84"/>
      <c r="M86" s="84"/>
      <c r="N86" s="84"/>
      <c r="O86" s="84"/>
      <c r="P86" s="84"/>
      <c r="Q86" s="84"/>
      <c r="R86" s="84"/>
    </row>
    <row r="87" spans="1:18" ht="9" customHeight="1" thickBot="1" x14ac:dyDescent="0.35">
      <c r="A87" s="144"/>
      <c r="B87" s="96"/>
      <c r="C87" s="96"/>
      <c r="D87" s="145"/>
      <c r="E87" s="141"/>
      <c r="F87" s="145"/>
      <c r="G87" s="141"/>
      <c r="H87" s="145"/>
      <c r="I87" s="84"/>
      <c r="J87" s="84"/>
      <c r="K87" s="84"/>
      <c r="L87" s="84"/>
      <c r="M87" s="84"/>
      <c r="N87" s="84"/>
      <c r="O87" s="84"/>
      <c r="P87" s="84"/>
      <c r="Q87" s="84"/>
    </row>
    <row r="88" spans="1:18" ht="18.649999999999999" customHeight="1" thickBot="1" x14ac:dyDescent="0.35">
      <c r="A88" s="419" t="s">
        <v>131</v>
      </c>
      <c r="B88" s="420"/>
      <c r="C88" s="217"/>
      <c r="D88" s="346">
        <f>D56</f>
        <v>0</v>
      </c>
      <c r="E88" s="107"/>
      <c r="F88" s="347">
        <f>F56</f>
        <v>0</v>
      </c>
      <c r="G88" s="107"/>
      <c r="H88" s="346">
        <f>H56</f>
        <v>0</v>
      </c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18" ht="6.75" customHeight="1" x14ac:dyDescent="0.3">
      <c r="A89" s="261"/>
      <c r="B89" s="262"/>
      <c r="C89" s="261"/>
      <c r="D89" s="263"/>
      <c r="E89" s="264"/>
      <c r="F89" s="263"/>
      <c r="G89" s="264"/>
      <c r="H89" s="263"/>
      <c r="R89" s="84"/>
    </row>
    <row r="90" spans="1:18" ht="18" customHeight="1" x14ac:dyDescent="0.3">
      <c r="A90" s="196" t="s">
        <v>132</v>
      </c>
      <c r="B90" s="252"/>
      <c r="C90" s="196"/>
      <c r="D90" s="197"/>
      <c r="E90" s="198"/>
      <c r="F90" s="199"/>
      <c r="G90" s="198"/>
      <c r="H90" s="200"/>
      <c r="I90" s="84"/>
      <c r="J90" s="84"/>
      <c r="K90" s="84"/>
      <c r="L90" s="84"/>
      <c r="M90" s="84"/>
      <c r="N90" s="84"/>
      <c r="O90" s="84"/>
      <c r="P90" s="84"/>
      <c r="Q90" s="84"/>
      <c r="R90" s="84"/>
    </row>
    <row r="91" spans="1:18" ht="18" customHeight="1" x14ac:dyDescent="0.3">
      <c r="A91" s="453" t="s">
        <v>133</v>
      </c>
      <c r="B91" s="454"/>
      <c r="C91" s="265"/>
      <c r="D91" s="151"/>
      <c r="E91" s="149"/>
      <c r="F91" s="151"/>
      <c r="G91" s="149"/>
      <c r="H91" s="151"/>
      <c r="I91" s="84"/>
      <c r="J91" s="84"/>
      <c r="K91" s="84"/>
      <c r="L91" s="84"/>
      <c r="M91" s="84"/>
      <c r="N91" s="84"/>
      <c r="O91" s="84"/>
      <c r="P91" s="84"/>
      <c r="Q91" s="84"/>
      <c r="R91" s="84"/>
    </row>
    <row r="92" spans="1:18" ht="18" customHeight="1" x14ac:dyDescent="0.3">
      <c r="A92" s="421" t="s">
        <v>134</v>
      </c>
      <c r="B92" s="422"/>
      <c r="C92" s="423"/>
      <c r="D92" s="151"/>
      <c r="E92" s="149"/>
      <c r="F92" s="151"/>
      <c r="G92" s="149"/>
      <c r="H92" s="151"/>
      <c r="I92" s="84"/>
      <c r="J92" s="84"/>
      <c r="K92" s="84"/>
      <c r="L92" s="84"/>
      <c r="M92" s="84"/>
      <c r="N92" s="84"/>
      <c r="O92" s="84"/>
      <c r="P92" s="84"/>
      <c r="Q92" s="84"/>
      <c r="R92" s="84"/>
    </row>
    <row r="93" spans="1:18" ht="18" customHeight="1" x14ac:dyDescent="0.3">
      <c r="A93" s="451" t="s">
        <v>135</v>
      </c>
      <c r="B93" s="452"/>
      <c r="C93" s="266"/>
      <c r="D93" s="151"/>
      <c r="E93" s="149"/>
      <c r="F93" s="151"/>
      <c r="G93" s="149"/>
      <c r="H93" s="151"/>
      <c r="I93" s="84"/>
      <c r="J93" s="84"/>
      <c r="K93" s="84"/>
      <c r="L93" s="84"/>
      <c r="M93" s="84"/>
      <c r="N93" s="84"/>
      <c r="O93" s="84"/>
      <c r="P93" s="84"/>
      <c r="Q93" s="84"/>
      <c r="R93" s="84"/>
    </row>
    <row r="94" spans="1:18" ht="18" customHeight="1" x14ac:dyDescent="0.3">
      <c r="A94" s="451" t="s">
        <v>136</v>
      </c>
      <c r="B94" s="452"/>
      <c r="C94" s="266"/>
      <c r="D94" s="151"/>
      <c r="E94" s="149"/>
      <c r="F94" s="151"/>
      <c r="G94" s="149"/>
      <c r="H94" s="151"/>
      <c r="I94" s="84"/>
      <c r="J94" s="84"/>
      <c r="K94" s="84"/>
      <c r="L94" s="84"/>
      <c r="M94" s="84"/>
      <c r="N94" s="84"/>
      <c r="O94" s="84"/>
      <c r="P94" s="84"/>
      <c r="Q94" s="84"/>
      <c r="R94" s="84"/>
    </row>
    <row r="95" spans="1:18" ht="18" customHeight="1" x14ac:dyDescent="0.3">
      <c r="A95" s="421" t="s">
        <v>137</v>
      </c>
      <c r="B95" s="422"/>
      <c r="C95" s="267"/>
      <c r="D95" s="151"/>
      <c r="E95" s="149"/>
      <c r="F95" s="151"/>
      <c r="G95" s="149"/>
      <c r="H95" s="151"/>
      <c r="I95" s="84"/>
      <c r="J95" s="84"/>
      <c r="K95" s="84"/>
      <c r="L95" s="84"/>
      <c r="M95" s="84"/>
      <c r="N95" s="84"/>
      <c r="O95" s="84"/>
      <c r="P95" s="84"/>
      <c r="Q95" s="84"/>
      <c r="R95" s="84"/>
    </row>
    <row r="96" spans="1:18" ht="18" customHeight="1" x14ac:dyDescent="0.3">
      <c r="A96" s="451" t="s">
        <v>138</v>
      </c>
      <c r="B96" s="452"/>
      <c r="C96" s="266"/>
      <c r="D96" s="151"/>
      <c r="E96" s="149"/>
      <c r="F96" s="151"/>
      <c r="G96" s="149"/>
      <c r="H96" s="151"/>
      <c r="I96" s="84"/>
      <c r="J96" s="84"/>
      <c r="K96" s="84"/>
      <c r="L96" s="84"/>
      <c r="M96" s="84"/>
      <c r="N96" s="84"/>
      <c r="O96" s="84"/>
      <c r="P96" s="84"/>
      <c r="Q96" s="84"/>
      <c r="R96" s="84"/>
    </row>
    <row r="97" spans="1:18" ht="18" customHeight="1" x14ac:dyDescent="0.3">
      <c r="A97" s="451" t="s">
        <v>139</v>
      </c>
      <c r="B97" s="452"/>
      <c r="C97" s="266"/>
      <c r="D97" s="151"/>
      <c r="E97" s="149"/>
      <c r="F97" s="151"/>
      <c r="G97" s="149"/>
      <c r="H97" s="151"/>
      <c r="I97" s="84"/>
      <c r="J97" s="84"/>
      <c r="K97" s="84"/>
      <c r="L97" s="84"/>
      <c r="M97" s="84"/>
      <c r="N97" s="84"/>
      <c r="O97" s="84"/>
      <c r="P97" s="84"/>
      <c r="Q97" s="84"/>
      <c r="R97" s="84"/>
    </row>
    <row r="98" spans="1:18" ht="18" customHeight="1" x14ac:dyDescent="0.3">
      <c r="A98" s="451" t="s">
        <v>140</v>
      </c>
      <c r="B98" s="452"/>
      <c r="C98" s="266"/>
      <c r="D98" s="151"/>
      <c r="E98" s="149"/>
      <c r="F98" s="151"/>
      <c r="G98" s="149"/>
      <c r="H98" s="151"/>
      <c r="I98" s="84"/>
      <c r="J98" s="84"/>
      <c r="K98" s="84"/>
      <c r="L98" s="84"/>
      <c r="M98" s="84"/>
      <c r="N98" s="84"/>
      <c r="O98" s="84"/>
      <c r="P98" s="84"/>
      <c r="Q98" s="84"/>
      <c r="R98" s="84"/>
    </row>
    <row r="99" spans="1:18" ht="18" customHeight="1" x14ac:dyDescent="0.3">
      <c r="A99" s="268" t="s">
        <v>141</v>
      </c>
      <c r="B99" s="447"/>
      <c r="C99" s="448"/>
      <c r="D99" s="151"/>
      <c r="E99" s="149"/>
      <c r="F99" s="151"/>
      <c r="G99" s="149"/>
      <c r="H99" s="151"/>
      <c r="I99" s="119"/>
      <c r="J99" s="84"/>
      <c r="K99" s="84"/>
      <c r="L99" s="84"/>
      <c r="M99" s="84"/>
      <c r="N99" s="84"/>
      <c r="O99" s="84"/>
      <c r="P99" s="84"/>
      <c r="Q99" s="84"/>
      <c r="R99" s="84"/>
    </row>
    <row r="100" spans="1:18" ht="18" customHeight="1" thickBot="1" x14ac:dyDescent="0.35">
      <c r="A100" s="269" t="s">
        <v>141</v>
      </c>
      <c r="B100" s="449"/>
      <c r="C100" s="450"/>
      <c r="D100" s="151"/>
      <c r="E100" s="149"/>
      <c r="F100" s="151"/>
      <c r="G100" s="149"/>
      <c r="H100" s="151"/>
      <c r="I100" s="84"/>
      <c r="J100" s="84"/>
      <c r="K100" s="84"/>
      <c r="L100" s="84"/>
      <c r="M100" s="84"/>
      <c r="N100" s="84"/>
      <c r="O100" s="84"/>
      <c r="P100" s="84"/>
      <c r="Q100" s="84"/>
      <c r="R100" s="84"/>
    </row>
    <row r="101" spans="1:18" ht="15.75" thickBot="1" x14ac:dyDescent="0.35">
      <c r="A101" s="212"/>
      <c r="B101" s="213" t="s">
        <v>1558</v>
      </c>
      <c r="C101" s="214"/>
      <c r="D101" s="348">
        <f>SUM(D91:D100)</f>
        <v>0</v>
      </c>
      <c r="E101" s="349"/>
      <c r="F101" s="348">
        <f>SUM(F91:F100)</f>
        <v>0</v>
      </c>
      <c r="G101" s="349"/>
      <c r="H101" s="348">
        <f>SUM(H91:H100)</f>
        <v>0</v>
      </c>
      <c r="I101" s="84"/>
      <c r="J101" s="84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3">
      <c r="A102" s="83"/>
      <c r="B102" s="84"/>
      <c r="C102" s="84"/>
      <c r="D102" s="270"/>
      <c r="E102" s="141"/>
      <c r="F102" s="84"/>
      <c r="G102" s="141"/>
      <c r="H102" s="84"/>
      <c r="I102" s="84"/>
      <c r="J102" s="84"/>
      <c r="K102" s="84"/>
      <c r="L102" s="84"/>
      <c r="M102" s="84"/>
      <c r="N102" s="84"/>
      <c r="O102" s="84"/>
      <c r="P102" s="84"/>
      <c r="Q102" s="84"/>
    </row>
    <row r="103" spans="1:18" x14ac:dyDescent="0.3">
      <c r="A103" s="83"/>
      <c r="B103" s="84"/>
      <c r="C103" s="84"/>
      <c r="D103" s="84"/>
      <c r="E103" s="141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</row>
    <row r="104" spans="1:18" x14ac:dyDescent="0.3">
      <c r="A104" s="83"/>
      <c r="B104" s="84"/>
      <c r="C104" s="84"/>
      <c r="D104" s="84"/>
      <c r="E104" s="84"/>
      <c r="F104" s="84"/>
      <c r="G104" s="84"/>
      <c r="H104" s="84"/>
    </row>
    <row r="105" spans="1:18" x14ac:dyDescent="0.3">
      <c r="A105" s="83"/>
      <c r="B105" s="84"/>
      <c r="C105" s="84"/>
      <c r="D105" s="84"/>
      <c r="E105" s="84"/>
      <c r="F105" s="84"/>
      <c r="G105" s="84"/>
      <c r="H105" s="84"/>
    </row>
    <row r="106" spans="1:18" x14ac:dyDescent="0.3">
      <c r="A106" s="83"/>
      <c r="B106" s="84"/>
      <c r="C106" s="84"/>
      <c r="D106" s="84"/>
      <c r="E106" s="84"/>
      <c r="F106" s="84"/>
      <c r="G106" s="84"/>
      <c r="H106" s="84"/>
    </row>
  </sheetData>
  <sheetProtection selectLockedCells="1"/>
  <mergeCells count="55">
    <mergeCell ref="E9:K9"/>
    <mergeCell ref="H57:H58"/>
    <mergeCell ref="A72:C72"/>
    <mergeCell ref="F65:F66"/>
    <mergeCell ref="H65:H66"/>
    <mergeCell ref="A69:C69"/>
    <mergeCell ref="A70:C70"/>
    <mergeCell ref="A65:B66"/>
    <mergeCell ref="C65:C66"/>
    <mergeCell ref="D65:D66"/>
    <mergeCell ref="A71:B71"/>
    <mergeCell ref="K25:L25"/>
    <mergeCell ref="A59:C59"/>
    <mergeCell ref="K48:L48"/>
    <mergeCell ref="K55:L55"/>
    <mergeCell ref="J19:L19"/>
    <mergeCell ref="A79:B79"/>
    <mergeCell ref="B78:C78"/>
    <mergeCell ref="A75:B75"/>
    <mergeCell ref="A82:Q82"/>
    <mergeCell ref="A83:H83"/>
    <mergeCell ref="B99:C99"/>
    <mergeCell ref="B100:C100"/>
    <mergeCell ref="A97:B97"/>
    <mergeCell ref="A98:B98"/>
    <mergeCell ref="A91:B91"/>
    <mergeCell ref="A93:B93"/>
    <mergeCell ref="A94:B94"/>
    <mergeCell ref="A95:B95"/>
    <mergeCell ref="A96:B96"/>
    <mergeCell ref="A88:B88"/>
    <mergeCell ref="A92:C92"/>
    <mergeCell ref="A85:B85"/>
    <mergeCell ref="J7:K7"/>
    <mergeCell ref="B7:F7"/>
    <mergeCell ref="A44:C44"/>
    <mergeCell ref="K34:L34"/>
    <mergeCell ref="B64:C64"/>
    <mergeCell ref="A36:C37"/>
    <mergeCell ref="J39:J40"/>
    <mergeCell ref="D36:D37"/>
    <mergeCell ref="F36:F37"/>
    <mergeCell ref="H36:H37"/>
    <mergeCell ref="A11:Q11"/>
    <mergeCell ref="A20:C20"/>
    <mergeCell ref="B29:C29"/>
    <mergeCell ref="D57:D58"/>
    <mergeCell ref="F57:F58"/>
    <mergeCell ref="B52:C52"/>
    <mergeCell ref="A57:C58"/>
    <mergeCell ref="J23:L23"/>
    <mergeCell ref="K24:L24"/>
    <mergeCell ref="A27:C27"/>
    <mergeCell ref="A26:C26"/>
    <mergeCell ref="B28:C28"/>
  </mergeCells>
  <dataValidations count="2">
    <dataValidation type="decimal" allowBlank="1" showInputMessage="1" showErrorMessage="1" sqref="B9" xr:uid="{46E97ED5-AD07-45D3-8583-B5DD3C67EEF2}">
      <formula1>0</formula1>
      <formula2>999999</formula2>
    </dataValidation>
    <dataValidation type="custom" allowBlank="1" showInputMessage="1" showErrorMessage="1" error="Le total de cette case doit être la même que celle de la ligne 52" sqref="D102" xr:uid="{A17075DA-6D0D-41F1-92E6-9AE468616863}">
      <formula1>D101=D56</formula1>
    </dataValidation>
  </dataValidations>
  <pageMargins left="0.7" right="0.7" top="0.75" bottom="0.75" header="0.3" footer="0.3"/>
  <pageSetup orientation="portrait" r:id="rId1"/>
  <headerFooter>
    <oddHeader>&amp;R&amp;"Aptos"&amp;10&amp;K000000 Protégé A&amp;1#_x000D_</oddHeader>
  </headerFooter>
  <ignoredErrors>
    <ignoredError sqref="H79:H80 F79 D71 F71 H71 P62 D7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961670-FFF7-46F1-B57B-D4907773A691}">
          <x14:formula1>
            <xm:f>'Menus déroulants'!$A$55:$A$62</xm:f>
          </x14:formula1>
          <xm:sqref>E9:K9</xm:sqref>
        </x14:dataValidation>
        <x14:dataValidation type="list" allowBlank="1" showInputMessage="1" showErrorMessage="1" xr:uid="{2EE12A26-DF45-4C0F-9AB4-DD07257003D7}">
          <x14:formula1>
            <xm:f>'Menus déroulants'!$N$4:$N$1289</xm:f>
          </x14:formula1>
          <xm:sqref>J7:K7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8F59-8B84-47A6-BAF8-1A8C6BFAF35A}">
  <sheetPr>
    <tabColor rgb="FF480048"/>
  </sheetPr>
  <dimension ref="A1:M57"/>
  <sheetViews>
    <sheetView showGridLines="0" zoomScale="95" zoomScaleNormal="95" workbookViewId="0">
      <pane ySplit="5" topLeftCell="A6" activePane="bottomLeft" state="frozen"/>
      <selection pane="bottomLeft" activeCell="C11" sqref="C11"/>
    </sheetView>
  </sheetViews>
  <sheetFormatPr baseColWidth="10" defaultColWidth="11.44140625" defaultRowHeight="15.05" outlineLevelRow="1" x14ac:dyDescent="0.3"/>
  <cols>
    <col min="1" max="1" width="79.5546875" customWidth="1"/>
    <col min="2" max="2" width="2.44140625" customWidth="1"/>
    <col min="3" max="3" width="19.5546875" customWidth="1"/>
    <col min="4" max="4" width="2.44140625" customWidth="1"/>
    <col min="5" max="5" width="19.5546875" customWidth="1"/>
    <col min="6" max="6" width="6.5546875" customWidth="1"/>
    <col min="7" max="7" width="79.5546875" customWidth="1"/>
    <col min="8" max="8" width="2.44140625" customWidth="1"/>
    <col min="9" max="9" width="19.5546875" customWidth="1"/>
    <col min="10" max="10" width="2.44140625" customWidth="1"/>
    <col min="11" max="11" width="19.5546875" customWidth="1"/>
    <col min="12" max="12" width="3" customWidth="1"/>
    <col min="13" max="13" width="20.5546875" customWidth="1"/>
  </cols>
  <sheetData>
    <row r="1" spans="1:13" x14ac:dyDescent="0.3">
      <c r="A1" s="8"/>
      <c r="B1" s="8"/>
      <c r="C1" s="8"/>
      <c r="D1" s="8"/>
      <c r="E1" s="8"/>
      <c r="F1" s="8"/>
      <c r="G1" s="8"/>
      <c r="H1" s="8"/>
      <c r="I1" s="8"/>
      <c r="J1" s="8"/>
      <c r="L1" s="8"/>
      <c r="M1" s="8"/>
    </row>
    <row r="2" spans="1:13" ht="18.350000000000001" x14ac:dyDescent="0.3">
      <c r="A2" s="8"/>
      <c r="B2" s="8"/>
      <c r="C2" s="18"/>
      <c r="D2" s="8"/>
      <c r="E2" s="8"/>
      <c r="F2" s="8"/>
      <c r="G2" s="8"/>
      <c r="H2" s="8"/>
      <c r="I2" s="8"/>
      <c r="J2" s="8"/>
      <c r="K2" s="204" t="s">
        <v>0</v>
      </c>
      <c r="L2" s="8"/>
      <c r="M2" s="8"/>
    </row>
    <row r="3" spans="1:13" ht="18.350000000000001" x14ac:dyDescent="0.3">
      <c r="A3" s="8"/>
      <c r="B3" s="155"/>
      <c r="C3" s="18"/>
      <c r="D3" s="8"/>
      <c r="E3" s="8"/>
      <c r="F3" s="8"/>
      <c r="G3" s="8"/>
      <c r="H3" s="8"/>
      <c r="I3" s="8"/>
      <c r="J3" s="8"/>
      <c r="K3" s="204" t="s">
        <v>1</v>
      </c>
      <c r="L3" s="8"/>
      <c r="M3" s="8"/>
    </row>
    <row r="4" spans="1:13" ht="17.05" x14ac:dyDescent="0.3">
      <c r="A4" s="8"/>
      <c r="B4" s="8"/>
      <c r="D4" s="8"/>
      <c r="E4" s="8"/>
      <c r="F4" s="8"/>
      <c r="G4" s="8"/>
      <c r="H4" s="8"/>
      <c r="I4" s="8"/>
      <c r="J4" s="8"/>
      <c r="K4" s="254" t="s">
        <v>142</v>
      </c>
      <c r="L4" s="8"/>
      <c r="M4" s="8"/>
    </row>
    <row r="5" spans="1:13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284" customFormat="1" ht="27" customHeight="1" x14ac:dyDescent="0.3">
      <c r="A6" s="443" t="s">
        <v>143</v>
      </c>
      <c r="B6" s="443"/>
      <c r="C6" s="443"/>
      <c r="D6" s="443"/>
      <c r="E6" s="443"/>
      <c r="F6" s="283"/>
      <c r="G6" s="443" t="s">
        <v>144</v>
      </c>
      <c r="H6" s="443"/>
      <c r="I6" s="443"/>
      <c r="J6" s="443"/>
      <c r="K6" s="443"/>
      <c r="L6" s="283"/>
      <c r="M6" s="283"/>
    </row>
    <row r="7" spans="1:13" ht="17.2" customHeight="1" x14ac:dyDescent="0.3">
      <c r="A7" s="486" t="s">
        <v>145</v>
      </c>
      <c r="B7" s="486"/>
      <c r="C7" s="486"/>
      <c r="D7" s="486"/>
      <c r="E7" s="486"/>
      <c r="F7" s="8"/>
      <c r="G7" s="17"/>
      <c r="H7" s="17"/>
      <c r="I7" s="20"/>
      <c r="J7" s="20"/>
      <c r="K7" s="8"/>
      <c r="L7" s="8"/>
      <c r="M7" s="8"/>
    </row>
    <row r="8" spans="1:13" ht="65.45" customHeight="1" x14ac:dyDescent="0.3">
      <c r="A8" s="487" t="s">
        <v>146</v>
      </c>
      <c r="B8" s="488"/>
      <c r="C8" s="488"/>
      <c r="D8" s="488"/>
      <c r="E8" s="488"/>
      <c r="F8" s="488"/>
      <c r="G8" s="488"/>
      <c r="H8" s="488"/>
      <c r="I8" s="488"/>
      <c r="J8" s="488"/>
      <c r="K8" s="489"/>
      <c r="L8" s="8"/>
      <c r="M8" s="8"/>
    </row>
    <row r="9" spans="1:13" ht="16.55" customHeight="1" x14ac:dyDescent="0.3">
      <c r="A9" s="157"/>
      <c r="B9" s="157"/>
      <c r="C9" s="157"/>
      <c r="D9" s="157"/>
      <c r="E9" s="157"/>
      <c r="F9" s="8"/>
      <c r="G9" s="8"/>
      <c r="H9" s="8"/>
      <c r="I9" s="157"/>
      <c r="J9" s="157"/>
      <c r="K9" s="157"/>
      <c r="L9" s="157"/>
      <c r="M9" s="8"/>
    </row>
    <row r="10" spans="1:13" ht="32.1" thickBot="1" x14ac:dyDescent="0.35">
      <c r="A10" s="156"/>
      <c r="B10" s="156"/>
      <c r="C10" s="247" t="s">
        <v>147</v>
      </c>
      <c r="D10" s="8"/>
      <c r="E10" s="247" t="s">
        <v>148</v>
      </c>
      <c r="F10" s="8"/>
      <c r="G10" s="8"/>
      <c r="H10" s="8"/>
      <c r="I10" s="247" t="s">
        <v>147</v>
      </c>
      <c r="J10" s="8"/>
      <c r="K10" s="247" t="s">
        <v>148</v>
      </c>
      <c r="L10" s="8"/>
      <c r="M10" s="8"/>
    </row>
    <row r="11" spans="1:13" s="281" customFormat="1" ht="16.399999999999999" thickBot="1" x14ac:dyDescent="0.35">
      <c r="A11" s="280"/>
      <c r="B11" s="280"/>
      <c r="C11" s="242"/>
      <c r="E11" s="242"/>
      <c r="F11" s="282"/>
      <c r="G11" s="282"/>
      <c r="H11" s="282"/>
      <c r="I11" s="242"/>
      <c r="K11" s="242"/>
      <c r="L11" s="282"/>
      <c r="M11" s="282"/>
    </row>
    <row r="12" spans="1:13" x14ac:dyDescent="0.3">
      <c r="A12" s="156"/>
      <c r="B12" s="156"/>
      <c r="C12" s="145"/>
      <c r="D12" s="8"/>
      <c r="E12" s="145"/>
      <c r="F12" s="8"/>
      <c r="G12" s="8"/>
      <c r="H12" s="8"/>
      <c r="I12" s="8"/>
      <c r="J12" s="8"/>
      <c r="K12" s="8"/>
      <c r="L12" s="8"/>
      <c r="M12" s="8"/>
    </row>
    <row r="13" spans="1:13" ht="30.6" customHeight="1" x14ac:dyDescent="0.3">
      <c r="A13" s="485" t="s">
        <v>149</v>
      </c>
      <c r="B13" s="485"/>
      <c r="C13" s="485"/>
      <c r="D13" s="485"/>
      <c r="E13" s="485"/>
      <c r="F13" s="8"/>
      <c r="G13" s="485" t="s">
        <v>150</v>
      </c>
      <c r="H13" s="485"/>
      <c r="I13" s="485"/>
      <c r="J13" s="485"/>
      <c r="K13" s="485"/>
      <c r="L13" s="8"/>
      <c r="M13" s="8"/>
    </row>
    <row r="14" spans="1:13" s="274" customFormat="1" x14ac:dyDescent="0.3">
      <c r="A14" s="272" t="s">
        <v>1608</v>
      </c>
      <c r="B14" s="272"/>
      <c r="C14" s="272"/>
      <c r="D14" s="272"/>
      <c r="E14" s="272"/>
      <c r="F14" s="272"/>
      <c r="G14" s="272" t="s">
        <v>151</v>
      </c>
      <c r="H14" s="272"/>
      <c r="I14" s="272"/>
      <c r="J14" s="272"/>
      <c r="K14" s="272"/>
      <c r="L14" s="273"/>
      <c r="M14" s="273"/>
    </row>
    <row r="15" spans="1:13" s="274" customFormat="1" x14ac:dyDescent="0.3">
      <c r="A15" s="272" t="s">
        <v>152</v>
      </c>
      <c r="B15" s="273"/>
      <c r="C15" s="271"/>
      <c r="D15" s="273"/>
      <c r="E15" s="271"/>
      <c r="F15" s="273"/>
      <c r="G15" s="272" t="s">
        <v>152</v>
      </c>
      <c r="H15" s="273"/>
      <c r="I15" s="273"/>
      <c r="J15" s="273"/>
      <c r="K15" s="273"/>
      <c r="L15" s="273"/>
      <c r="M15" s="273"/>
    </row>
    <row r="16" spans="1:13" s="274" customFormat="1" ht="11.95" customHeight="1" x14ac:dyDescent="0.3">
      <c r="A16" s="278"/>
      <c r="C16" s="279"/>
      <c r="E16" s="279"/>
      <c r="G16" s="278"/>
    </row>
    <row r="17" spans="1:13" ht="17.55" customHeight="1" x14ac:dyDescent="0.3">
      <c r="A17" s="275" t="s">
        <v>153</v>
      </c>
      <c r="B17" s="276"/>
      <c r="C17" s="277" t="s">
        <v>154</v>
      </c>
      <c r="D17" s="276"/>
      <c r="E17" s="277" t="s">
        <v>154</v>
      </c>
      <c r="F17" s="276"/>
      <c r="G17" s="275" t="s">
        <v>153</v>
      </c>
      <c r="H17" s="276"/>
      <c r="I17" s="277" t="s">
        <v>154</v>
      </c>
      <c r="J17" s="276"/>
      <c r="K17" s="277" t="s">
        <v>154</v>
      </c>
      <c r="L17" s="8"/>
      <c r="M17" s="8"/>
    </row>
    <row r="18" spans="1:13" ht="7.55" customHeight="1" thickBot="1" x14ac:dyDescent="0.35">
      <c r="A18" s="20"/>
      <c r="B18" s="156"/>
      <c r="C18" s="8"/>
      <c r="D18" s="8"/>
      <c r="E18" s="8"/>
      <c r="F18" s="8"/>
      <c r="G18" s="8"/>
      <c r="H18" s="8"/>
      <c r="I18" s="159"/>
      <c r="J18" s="8"/>
      <c r="K18" s="8"/>
      <c r="L18" s="8"/>
      <c r="M18" s="8"/>
    </row>
    <row r="19" spans="1:13" ht="17.55" customHeight="1" x14ac:dyDescent="0.3">
      <c r="A19" s="292" t="s">
        <v>155</v>
      </c>
      <c r="B19" s="159"/>
      <c r="C19" s="177"/>
      <c r="D19" s="159"/>
      <c r="E19" s="177"/>
      <c r="F19" s="8"/>
      <c r="G19" s="292" t="s">
        <v>156</v>
      </c>
      <c r="H19" s="159"/>
      <c r="I19" s="177"/>
      <c r="J19" s="148"/>
      <c r="K19" s="177"/>
      <c r="L19" s="159"/>
      <c r="M19" s="8"/>
    </row>
    <row r="20" spans="1:13" ht="99.65" customHeight="1" x14ac:dyDescent="0.3">
      <c r="A20" s="161" t="s">
        <v>157</v>
      </c>
      <c r="B20" s="8"/>
      <c r="C20" s="148"/>
      <c r="D20" s="148"/>
      <c r="E20" s="148"/>
      <c r="F20" s="162"/>
      <c r="G20" s="161" t="s">
        <v>158</v>
      </c>
      <c r="H20" s="8"/>
      <c r="I20" s="8"/>
      <c r="J20" s="8"/>
      <c r="K20" s="8"/>
      <c r="L20" s="148"/>
      <c r="M20" s="8"/>
    </row>
    <row r="21" spans="1:13" ht="4.75" customHeight="1" thickBo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7.55" customHeight="1" x14ac:dyDescent="0.3">
      <c r="A22" s="292" t="s">
        <v>159</v>
      </c>
      <c r="B22" s="159"/>
      <c r="C22" s="177"/>
      <c r="D22" s="159"/>
      <c r="E22" s="177"/>
      <c r="F22" s="8"/>
      <c r="G22" s="292" t="s">
        <v>134</v>
      </c>
      <c r="H22" s="159"/>
      <c r="I22" s="177"/>
      <c r="J22" s="148"/>
      <c r="K22" s="177"/>
      <c r="L22" s="159"/>
      <c r="M22" s="8"/>
    </row>
    <row r="23" spans="1:13" ht="87.75" customHeight="1" x14ac:dyDescent="0.3">
      <c r="A23" s="161" t="s">
        <v>160</v>
      </c>
      <c r="B23" s="8"/>
      <c r="C23" s="8"/>
      <c r="D23" s="8"/>
      <c r="E23" s="8"/>
      <c r="F23" s="162"/>
      <c r="G23" s="161" t="s">
        <v>161</v>
      </c>
      <c r="H23" s="8"/>
      <c r="I23" s="8"/>
      <c r="J23" s="8"/>
      <c r="K23" s="8"/>
      <c r="L23" s="148"/>
      <c r="M23" s="8"/>
    </row>
    <row r="24" spans="1:13" ht="6.05" customHeight="1" thickBot="1" x14ac:dyDescent="0.35">
      <c r="A24" s="8"/>
      <c r="B24" s="8"/>
      <c r="C24" s="148"/>
      <c r="D24" s="148"/>
      <c r="E24" s="148"/>
      <c r="F24" s="8"/>
      <c r="G24" s="8"/>
      <c r="H24" s="8"/>
      <c r="I24" s="8"/>
      <c r="J24" s="8"/>
      <c r="K24" s="8"/>
      <c r="L24" s="8"/>
      <c r="M24" s="8"/>
    </row>
    <row r="25" spans="1:13" ht="17.55" customHeight="1" x14ac:dyDescent="0.3">
      <c r="A25" s="292" t="s">
        <v>162</v>
      </c>
      <c r="B25" s="159"/>
      <c r="C25" s="177"/>
      <c r="D25" s="159"/>
      <c r="E25" s="177"/>
      <c r="F25" s="8"/>
      <c r="G25" s="160"/>
      <c r="H25" s="159"/>
      <c r="I25" s="8"/>
      <c r="J25" s="8"/>
      <c r="K25" s="8"/>
      <c r="L25" s="159"/>
      <c r="M25" s="8"/>
    </row>
    <row r="26" spans="1:13" ht="78.05" customHeight="1" x14ac:dyDescent="0.3">
      <c r="A26" s="163" t="s">
        <v>163</v>
      </c>
      <c r="B26" s="8"/>
      <c r="C26" s="8"/>
      <c r="D26" s="8"/>
      <c r="E26" s="8"/>
      <c r="F26" s="162"/>
      <c r="G26" s="8"/>
      <c r="H26" s="8"/>
      <c r="I26" s="8"/>
      <c r="J26" s="8"/>
      <c r="K26" s="8"/>
      <c r="M26" s="8"/>
    </row>
    <row r="27" spans="1:13" ht="8.5500000000000007" customHeight="1" thickBot="1" x14ac:dyDescent="0.35">
      <c r="A27" s="8"/>
      <c r="B27" s="8"/>
      <c r="C27" s="148"/>
      <c r="D27" s="148"/>
      <c r="E27" s="148"/>
      <c r="F27" s="8"/>
      <c r="G27" s="8"/>
      <c r="H27" s="8"/>
      <c r="I27" s="8"/>
      <c r="J27" s="8"/>
      <c r="K27" s="8"/>
      <c r="M27" s="8"/>
    </row>
    <row r="28" spans="1:13" ht="17.55" customHeight="1" x14ac:dyDescent="0.3">
      <c r="A28" s="292" t="s">
        <v>164</v>
      </c>
      <c r="B28" s="159"/>
      <c r="C28" s="177"/>
      <c r="D28" s="159"/>
      <c r="E28" s="177"/>
      <c r="F28" s="8"/>
      <c r="G28" s="160"/>
      <c r="H28" s="159"/>
      <c r="I28" s="8"/>
      <c r="J28" s="8"/>
      <c r="K28" s="8"/>
      <c r="L28" s="159"/>
      <c r="M28" s="8"/>
    </row>
    <row r="29" spans="1:13" ht="74.3" customHeight="1" x14ac:dyDescent="0.3">
      <c r="A29" s="161" t="s">
        <v>165</v>
      </c>
      <c r="B29" s="8"/>
      <c r="C29" s="8"/>
      <c r="D29" s="8"/>
      <c r="E29" s="8"/>
      <c r="F29" s="162"/>
      <c r="G29" s="8"/>
      <c r="H29" s="8"/>
      <c r="I29" s="8"/>
      <c r="J29" s="8"/>
      <c r="K29" s="8"/>
      <c r="M29" s="8"/>
    </row>
    <row r="30" spans="1:13" ht="7.55" customHeight="1" thickBot="1" x14ac:dyDescent="0.35">
      <c r="A30" s="8"/>
      <c r="B30" s="8"/>
      <c r="C30" s="148"/>
      <c r="D30" s="148"/>
      <c r="E30" s="148"/>
      <c r="F30" s="8"/>
      <c r="G30" s="8"/>
      <c r="H30" s="8"/>
      <c r="I30" s="8"/>
      <c r="J30" s="8"/>
      <c r="K30" s="8"/>
      <c r="M30" s="8"/>
    </row>
    <row r="31" spans="1:13" ht="17.55" customHeight="1" x14ac:dyDescent="0.3">
      <c r="A31" s="292" t="s">
        <v>166</v>
      </c>
      <c r="B31" s="159"/>
      <c r="C31" s="177"/>
      <c r="D31" s="159"/>
      <c r="E31" s="177"/>
      <c r="F31" s="8"/>
      <c r="G31" s="160"/>
      <c r="H31" s="159"/>
      <c r="I31" s="8"/>
      <c r="J31" s="8"/>
      <c r="K31" s="8"/>
      <c r="L31" s="159"/>
      <c r="M31" s="8"/>
    </row>
    <row r="32" spans="1:13" ht="29.3" customHeight="1" x14ac:dyDescent="0.3">
      <c r="A32" s="161" t="s">
        <v>167</v>
      </c>
      <c r="B32" s="8"/>
      <c r="C32" s="8"/>
      <c r="D32" s="8"/>
      <c r="E32" s="8"/>
      <c r="F32" s="162"/>
      <c r="G32" s="162"/>
      <c r="H32" s="8"/>
      <c r="I32" s="8"/>
      <c r="J32" s="8"/>
      <c r="K32" s="8"/>
      <c r="L32" s="8"/>
      <c r="M32" s="8"/>
    </row>
    <row r="33" spans="1:13" ht="6.75" customHeight="1" thickBo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29.95" customHeight="1" thickBot="1" x14ac:dyDescent="0.35">
      <c r="A34" s="288" t="s">
        <v>168</v>
      </c>
      <c r="B34" s="289"/>
      <c r="C34" s="290">
        <f>SUM(C19+C22+C25+C28+C31)</f>
        <v>0</v>
      </c>
      <c r="D34" s="8"/>
      <c r="E34" s="290">
        <f>SUM(E19+E22+E25+E28+E31)</f>
        <v>0</v>
      </c>
      <c r="F34" s="165"/>
      <c r="G34" s="288" t="s">
        <v>169</v>
      </c>
      <c r="H34" s="291"/>
      <c r="I34" s="290">
        <f>SUM(I19+I22)</f>
        <v>0</v>
      </c>
      <c r="J34" s="16"/>
      <c r="K34" s="290">
        <f>SUM(K19+K22)</f>
        <v>0</v>
      </c>
      <c r="L34" s="8"/>
      <c r="M34" s="119"/>
    </row>
    <row r="35" spans="1:13" ht="30.15" x14ac:dyDescent="0.3">
      <c r="A35" s="166" t="s">
        <v>1609</v>
      </c>
      <c r="B35" s="164"/>
      <c r="C35" s="8"/>
      <c r="D35" s="8"/>
      <c r="E35" s="8"/>
      <c r="F35" s="8"/>
      <c r="G35" s="166" t="s">
        <v>170</v>
      </c>
      <c r="H35" s="8"/>
      <c r="I35" s="8"/>
      <c r="J35" s="8"/>
      <c r="K35" s="8"/>
      <c r="L35" s="8"/>
      <c r="M35" s="8"/>
    </row>
    <row r="36" spans="1:13" ht="5.0999999999999996" customHeight="1" x14ac:dyDescent="0.3">
      <c r="A36" s="167" t="s">
        <v>171</v>
      </c>
      <c r="B36" s="167"/>
      <c r="C36" s="167"/>
      <c r="D36" s="167"/>
      <c r="E36" s="167"/>
      <c r="F36" s="8"/>
      <c r="G36" s="8"/>
      <c r="H36" s="8"/>
      <c r="I36" s="8"/>
      <c r="J36" s="8"/>
      <c r="K36" s="8"/>
      <c r="L36" s="8"/>
      <c r="M36" s="8"/>
    </row>
    <row r="37" spans="1:13" ht="30.6" customHeight="1" x14ac:dyDescent="0.3">
      <c r="A37" s="485" t="s">
        <v>172</v>
      </c>
      <c r="B37" s="485"/>
      <c r="C37" s="485"/>
      <c r="D37" s="485"/>
      <c r="E37" s="485"/>
      <c r="F37" s="8"/>
      <c r="G37" s="485" t="s">
        <v>173</v>
      </c>
      <c r="H37" s="485"/>
      <c r="I37" s="485"/>
      <c r="J37" s="485"/>
      <c r="K37" s="485"/>
      <c r="L37" s="167"/>
      <c r="M37" s="8"/>
    </row>
    <row r="38" spans="1:13" ht="9" customHeight="1" thickBot="1" x14ac:dyDescent="0.35">
      <c r="A38" s="168"/>
      <c r="B38" s="168"/>
      <c r="C38" s="168"/>
      <c r="D38" s="168"/>
      <c r="E38" s="168"/>
      <c r="F38" s="8"/>
      <c r="G38" s="168"/>
      <c r="H38" s="168"/>
      <c r="I38" s="168"/>
      <c r="J38" s="168"/>
      <c r="K38" s="168"/>
      <c r="L38" s="167"/>
      <c r="M38" s="8"/>
    </row>
    <row r="39" spans="1:13" ht="29.15" customHeight="1" thickBot="1" x14ac:dyDescent="0.35">
      <c r="A39" s="350" t="s">
        <v>174</v>
      </c>
      <c r="B39" s="351"/>
      <c r="C39" s="355"/>
      <c r="E39" s="355"/>
      <c r="F39" s="301"/>
      <c r="G39" s="350" t="s">
        <v>175</v>
      </c>
      <c r="H39" s="352"/>
      <c r="I39" s="355"/>
      <c r="J39" s="4"/>
      <c r="K39" s="355"/>
      <c r="L39" s="167"/>
      <c r="M39" s="170"/>
    </row>
    <row r="40" spans="1:13" ht="41.25" customHeight="1" x14ac:dyDescent="0.3">
      <c r="A40" s="353" t="s">
        <v>1610</v>
      </c>
      <c r="B40" s="296"/>
      <c r="C40" s="297"/>
      <c r="E40" s="297"/>
      <c r="F40" s="301"/>
      <c r="G40" s="353" t="s">
        <v>176</v>
      </c>
      <c r="H40" s="298"/>
      <c r="I40" s="297"/>
      <c r="J40" s="4"/>
      <c r="K40" s="297"/>
      <c r="L40" s="299"/>
      <c r="M40" s="300"/>
    </row>
    <row r="41" spans="1:13" ht="5.9" customHeight="1" x14ac:dyDescent="0.3">
      <c r="A41" s="302"/>
      <c r="B41" s="303"/>
      <c r="C41" s="304"/>
      <c r="D41" s="305"/>
      <c r="E41" s="304"/>
      <c r="F41" s="306"/>
      <c r="G41" s="302"/>
      <c r="H41" s="307"/>
      <c r="I41" s="304"/>
      <c r="J41" s="308"/>
      <c r="K41" s="304"/>
      <c r="L41" s="299"/>
      <c r="M41" s="300"/>
    </row>
    <row r="42" spans="1:13" ht="9.65" customHeight="1" thickBot="1" x14ac:dyDescent="0.35">
      <c r="A42" s="171"/>
      <c r="B42" s="172"/>
      <c r="C42" s="173"/>
      <c r="D42" s="173"/>
      <c r="E42" s="173"/>
      <c r="F42" s="301"/>
      <c r="G42" s="174"/>
      <c r="H42" s="172"/>
      <c r="I42" s="175"/>
      <c r="J42" s="173"/>
      <c r="K42" s="173"/>
      <c r="L42" s="173"/>
      <c r="M42" s="176"/>
    </row>
    <row r="43" spans="1:13" ht="32.1" customHeight="1" thickBot="1" x14ac:dyDescent="0.35">
      <c r="A43" s="285" t="s">
        <v>177</v>
      </c>
      <c r="B43" s="286"/>
      <c r="C43" s="287">
        <f>SUM(C34+C39)</f>
        <v>0</v>
      </c>
      <c r="D43" s="8"/>
      <c r="E43" s="287">
        <f>SUM(E34+E39)</f>
        <v>0</v>
      </c>
      <c r="F43" s="8"/>
      <c r="G43" s="285" t="s">
        <v>178</v>
      </c>
      <c r="H43" s="286"/>
      <c r="I43" s="287">
        <f>SUM(I34+I39)</f>
        <v>0</v>
      </c>
      <c r="J43" s="8"/>
      <c r="K43" s="287">
        <f>SUM(K34+K39)</f>
        <v>0</v>
      </c>
      <c r="L43" s="167"/>
      <c r="M43" s="8"/>
    </row>
    <row r="44" spans="1:13" ht="8.1999999999999993" customHeight="1" x14ac:dyDescent="0.3">
      <c r="A44" s="168"/>
      <c r="B44" s="168"/>
      <c r="C44" s="168"/>
      <c r="D44" s="168"/>
      <c r="E44" s="168"/>
      <c r="F44" s="8"/>
      <c r="G44" s="168"/>
      <c r="H44" s="168"/>
      <c r="I44" s="168"/>
      <c r="J44" s="168"/>
      <c r="K44" s="168"/>
      <c r="L44" s="167"/>
      <c r="M44" s="8"/>
    </row>
    <row r="45" spans="1:13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idden="1" outlineLevel="1" x14ac:dyDescent="0.3">
      <c r="A49" s="159" t="s">
        <v>179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idden="1" outlineLevel="1" x14ac:dyDescent="0.3">
      <c r="A50" s="360" t="s">
        <v>1611</v>
      </c>
      <c r="C50" s="362">
        <f>'Sommaire EFs et Salaires'!D47</f>
        <v>0</v>
      </c>
      <c r="E50" s="362">
        <f>'Sommaire EFs et Salaires'!F47</f>
        <v>0</v>
      </c>
      <c r="G50" s="360" t="s">
        <v>180</v>
      </c>
      <c r="H50" s="192"/>
      <c r="I50" s="362">
        <f>'Sommaire EFs et Salaires'!D43</f>
        <v>0</v>
      </c>
      <c r="J50" s="8"/>
      <c r="K50" s="362">
        <f>'Sommaire EFs et Salaires'!F43</f>
        <v>0</v>
      </c>
    </row>
    <row r="51" spans="1:13" hidden="1" outlineLevel="1" x14ac:dyDescent="0.3">
      <c r="G51" s="368" t="s">
        <v>181</v>
      </c>
      <c r="H51" s="363"/>
      <c r="I51" s="362">
        <f>'Sommaire EFs et Salaires'!D44</f>
        <v>0</v>
      </c>
      <c r="J51" s="8"/>
      <c r="K51" s="362">
        <f>'Sommaire EFs et Salaires'!F44</f>
        <v>0</v>
      </c>
    </row>
    <row r="52" spans="1:13" hidden="1" outlineLevel="1" x14ac:dyDescent="0.3">
      <c r="A52" s="361" t="s">
        <v>182</v>
      </c>
      <c r="C52" s="362">
        <f>'Sommaire EFs et Salaires'!D95</f>
        <v>0</v>
      </c>
      <c r="E52" s="362">
        <f>'Sommaire EFs et Salaires'!F95</f>
        <v>0</v>
      </c>
      <c r="G52" s="360" t="s">
        <v>183</v>
      </c>
      <c r="I52" s="362">
        <f>I50+I51</f>
        <v>0</v>
      </c>
      <c r="J52" s="8"/>
      <c r="K52" s="362">
        <f t="shared" ref="K52" si="0">K50+K51</f>
        <v>0</v>
      </c>
    </row>
    <row r="53" spans="1:13" hidden="1" outlineLevel="1" x14ac:dyDescent="0.3"/>
    <row r="54" spans="1:13" hidden="1" outlineLevel="1" x14ac:dyDescent="0.3">
      <c r="G54" s="360" t="s">
        <v>184</v>
      </c>
      <c r="H54" s="366"/>
      <c r="I54" s="362">
        <f>'Sommaire EFs et Salaires'!D91</f>
        <v>0</v>
      </c>
      <c r="K54" s="362">
        <f>'Sommaire EFs et Salaires'!F91</f>
        <v>0</v>
      </c>
    </row>
    <row r="55" spans="1:13" hidden="1" outlineLevel="1" x14ac:dyDescent="0.3">
      <c r="G55" s="364" t="s">
        <v>185</v>
      </c>
      <c r="H55" s="365"/>
      <c r="I55" s="362">
        <f>'Sommaire EFs et Salaires'!D92</f>
        <v>0</v>
      </c>
      <c r="K55" s="362">
        <f>'Sommaire EFs et Salaires'!F92</f>
        <v>0</v>
      </c>
    </row>
    <row r="56" spans="1:13" hidden="1" outlineLevel="1" x14ac:dyDescent="0.3">
      <c r="G56" s="360" t="s">
        <v>183</v>
      </c>
      <c r="I56" s="362">
        <f>I54+I55</f>
        <v>0</v>
      </c>
      <c r="K56" s="362">
        <f>K54+K55</f>
        <v>0</v>
      </c>
    </row>
    <row r="57" spans="1:13" collapsed="1" x14ac:dyDescent="0.3"/>
  </sheetData>
  <sheetProtection selectLockedCells="1"/>
  <mergeCells count="8">
    <mergeCell ref="A37:E37"/>
    <mergeCell ref="G13:K13"/>
    <mergeCell ref="G37:K37"/>
    <mergeCell ref="A6:E6"/>
    <mergeCell ref="G6:K6"/>
    <mergeCell ref="A7:E7"/>
    <mergeCell ref="A8:K8"/>
    <mergeCell ref="A13:E13"/>
  </mergeCells>
  <pageMargins left="0.7" right="0.7" top="0.75" bottom="0.75" header="0.3" footer="0.3"/>
  <headerFooter>
    <oddHeader>&amp;R&amp;"Aptos"&amp;10&amp;K000000 Protégé A&amp;1#_x000D_</oddHead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6D03-F3B2-4075-B195-462B811F5B90}">
  <sheetPr>
    <tabColor rgb="FF480048"/>
  </sheetPr>
  <dimension ref="A1:N44"/>
  <sheetViews>
    <sheetView showGridLines="0" showRowColHeaders="0" zoomScale="95" zoomScaleNormal="95" workbookViewId="0">
      <pane ySplit="5" topLeftCell="A6" activePane="bottomLeft" state="frozen"/>
      <selection pane="bottomLeft" activeCell="C11" sqref="C11"/>
    </sheetView>
  </sheetViews>
  <sheetFormatPr baseColWidth="10" defaultColWidth="11.44140625" defaultRowHeight="15.05" outlineLevelRow="1" x14ac:dyDescent="0.3"/>
  <cols>
    <col min="1" max="1" width="79.5546875" customWidth="1"/>
    <col min="2" max="2" width="2.44140625" customWidth="1"/>
    <col min="3" max="3" width="19.5546875" customWidth="1"/>
    <col min="4" max="4" width="2.44140625" customWidth="1"/>
    <col min="5" max="5" width="19.5546875" customWidth="1"/>
    <col min="6" max="6" width="6.5546875" customWidth="1"/>
    <col min="7" max="7" width="79.5546875" customWidth="1"/>
    <col min="8" max="8" width="2.44140625" customWidth="1"/>
    <col min="9" max="9" width="19.5546875" customWidth="1"/>
    <col min="10" max="10" width="2.44140625" customWidth="1"/>
    <col min="11" max="11" width="19.5546875" customWidth="1"/>
    <col min="12" max="12" width="2.44140625" customWidth="1"/>
    <col min="13" max="13" width="14.44140625" customWidth="1"/>
  </cols>
  <sheetData>
    <row r="1" spans="1:14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8.350000000000001" x14ac:dyDescent="0.3">
      <c r="A2" s="8"/>
      <c r="B2" s="8"/>
      <c r="C2" s="18"/>
      <c r="D2" s="8"/>
      <c r="E2" s="8"/>
      <c r="F2" s="8"/>
      <c r="G2" s="8"/>
      <c r="H2" s="8"/>
      <c r="I2" s="8"/>
      <c r="J2" s="8"/>
      <c r="K2" s="204" t="s">
        <v>0</v>
      </c>
      <c r="L2" s="8"/>
      <c r="M2" s="8"/>
      <c r="N2" s="8"/>
    </row>
    <row r="3" spans="1:14" ht="18.350000000000001" x14ac:dyDescent="0.3">
      <c r="A3" s="8"/>
      <c r="B3" s="155"/>
      <c r="C3" s="18"/>
      <c r="D3" s="8"/>
      <c r="E3" s="8"/>
      <c r="F3" s="8"/>
      <c r="G3" s="8"/>
      <c r="H3" s="8"/>
      <c r="I3" s="8"/>
      <c r="J3" s="8"/>
      <c r="K3" s="204" t="s">
        <v>1</v>
      </c>
      <c r="L3" s="8"/>
      <c r="M3" s="8"/>
      <c r="N3" s="8"/>
    </row>
    <row r="4" spans="1:14" ht="18.350000000000001" x14ac:dyDescent="0.3">
      <c r="A4" s="8"/>
      <c r="B4" s="8"/>
      <c r="D4" s="8"/>
      <c r="E4" s="8"/>
      <c r="F4" s="8"/>
      <c r="G4" s="8"/>
      <c r="H4" s="8"/>
      <c r="I4" s="8"/>
      <c r="J4" s="8"/>
      <c r="K4" s="204" t="s">
        <v>186</v>
      </c>
      <c r="L4" s="8"/>
      <c r="M4" s="8"/>
      <c r="N4" s="8"/>
    </row>
    <row r="5" spans="1:14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7" customHeight="1" x14ac:dyDescent="0.3">
      <c r="A6" s="443" t="s">
        <v>187</v>
      </c>
      <c r="B6" s="443"/>
      <c r="C6" s="443"/>
      <c r="D6" s="443"/>
      <c r="E6" s="443"/>
      <c r="F6" s="8"/>
      <c r="G6" s="443" t="s">
        <v>188</v>
      </c>
      <c r="H6" s="443"/>
      <c r="I6" s="443"/>
      <c r="J6" s="443"/>
      <c r="K6" s="443"/>
      <c r="L6" s="8"/>
      <c r="M6" s="8"/>
      <c r="N6" s="8"/>
    </row>
    <row r="7" spans="1:14" ht="17.55" customHeight="1" x14ac:dyDescent="0.3">
      <c r="A7" s="20"/>
      <c r="B7" s="20"/>
      <c r="C7" s="8"/>
      <c r="D7" s="8"/>
      <c r="E7" s="8"/>
      <c r="F7" s="8"/>
      <c r="G7" s="20"/>
      <c r="H7" s="8"/>
      <c r="I7" s="8"/>
      <c r="J7" s="8"/>
      <c r="K7" s="8"/>
      <c r="L7" s="8"/>
      <c r="M7" s="8"/>
      <c r="N7" s="8"/>
    </row>
    <row r="8" spans="1:14" ht="39.950000000000003" customHeight="1" x14ac:dyDescent="0.3">
      <c r="A8" s="490" t="s">
        <v>189</v>
      </c>
      <c r="B8" s="491"/>
      <c r="C8" s="491"/>
      <c r="D8" s="491"/>
      <c r="E8" s="491"/>
      <c r="F8" s="491"/>
      <c r="G8" s="491"/>
      <c r="H8" s="491"/>
      <c r="I8" s="491"/>
      <c r="J8" s="491"/>
      <c r="K8" s="492"/>
      <c r="L8" s="8"/>
      <c r="M8" s="8"/>
      <c r="N8" s="8"/>
    </row>
    <row r="9" spans="1:14" ht="16.55" customHeight="1" x14ac:dyDescent="0.3">
      <c r="A9" s="178"/>
      <c r="B9" s="157"/>
      <c r="C9" s="157"/>
      <c r="D9" s="157"/>
      <c r="E9" s="157"/>
      <c r="F9" s="8"/>
      <c r="G9" s="8"/>
      <c r="H9" s="8"/>
      <c r="I9" s="8"/>
      <c r="J9" s="8"/>
      <c r="K9" s="8"/>
      <c r="L9" s="8"/>
      <c r="M9" s="8"/>
      <c r="N9" s="8"/>
    </row>
    <row r="10" spans="1:14" s="4" customFormat="1" ht="32.1" thickBot="1" x14ac:dyDescent="0.35">
      <c r="A10" s="21"/>
      <c r="B10" s="179"/>
      <c r="C10" s="247" t="s">
        <v>147</v>
      </c>
      <c r="D10" s="8"/>
      <c r="E10" s="247" t="s">
        <v>148</v>
      </c>
      <c r="F10" s="16"/>
      <c r="G10" s="16"/>
      <c r="H10" s="16"/>
      <c r="I10" s="247" t="s">
        <v>147</v>
      </c>
      <c r="J10" s="8"/>
      <c r="K10" s="247" t="s">
        <v>148</v>
      </c>
      <c r="L10" s="16"/>
      <c r="M10" s="16"/>
      <c r="N10" s="16"/>
    </row>
    <row r="11" spans="1:14" ht="16.399999999999999" thickBot="1" x14ac:dyDescent="0.35">
      <c r="A11" s="156"/>
      <c r="B11" s="156"/>
      <c r="C11" s="242"/>
      <c r="D11" s="281"/>
      <c r="E11" s="242"/>
      <c r="F11" s="8"/>
      <c r="G11" s="8"/>
      <c r="H11" s="8"/>
      <c r="I11" s="242"/>
      <c r="J11" s="281"/>
      <c r="K11" s="242"/>
      <c r="L11" s="8"/>
      <c r="M11" s="8"/>
      <c r="N11" s="8"/>
    </row>
    <row r="12" spans="1:14" x14ac:dyDescent="0.3">
      <c r="A12" s="156"/>
      <c r="B12" s="156"/>
      <c r="C12" s="145"/>
      <c r="D12" s="8"/>
      <c r="E12" s="145"/>
      <c r="F12" s="8"/>
      <c r="G12" s="8"/>
      <c r="H12" s="8"/>
      <c r="I12" s="8"/>
      <c r="J12" s="8"/>
      <c r="K12" s="8"/>
      <c r="L12" s="8"/>
      <c r="M12" s="8"/>
      <c r="N12" s="8"/>
    </row>
    <row r="13" spans="1:14" ht="27" customHeight="1" x14ac:dyDescent="0.3">
      <c r="A13" s="485" t="s">
        <v>190</v>
      </c>
      <c r="B13" s="485"/>
      <c r="C13" s="485"/>
      <c r="D13" s="485"/>
      <c r="E13" s="485"/>
      <c r="G13" s="485" t="s">
        <v>191</v>
      </c>
      <c r="H13" s="485"/>
      <c r="I13" s="485"/>
      <c r="J13" s="485"/>
      <c r="K13" s="485"/>
      <c r="L13" s="8"/>
      <c r="M13" s="8"/>
      <c r="N13" s="8"/>
    </row>
    <row r="14" spans="1:14" x14ac:dyDescent="0.3">
      <c r="A14" s="272" t="s">
        <v>192</v>
      </c>
      <c r="B14" s="272"/>
      <c r="C14" s="272"/>
      <c r="D14" s="272"/>
      <c r="E14" s="272"/>
      <c r="F14" s="272"/>
      <c r="G14" s="272" t="s">
        <v>193</v>
      </c>
      <c r="H14" s="158"/>
      <c r="I14" s="158"/>
      <c r="J14" s="158"/>
      <c r="K14" s="158"/>
      <c r="L14" s="8"/>
      <c r="M14" s="8"/>
      <c r="N14" s="8"/>
    </row>
    <row r="15" spans="1:14" x14ac:dyDescent="0.3">
      <c r="A15" s="272" t="s">
        <v>152</v>
      </c>
      <c r="B15" s="273"/>
      <c r="C15" s="271"/>
      <c r="D15" s="273"/>
      <c r="E15" s="271"/>
      <c r="F15" s="273"/>
      <c r="G15" s="272" t="s">
        <v>152</v>
      </c>
      <c r="H15" s="158"/>
      <c r="I15" s="8"/>
      <c r="J15" s="8"/>
      <c r="K15" s="8"/>
      <c r="L15" s="8"/>
      <c r="M15" s="8"/>
      <c r="N15" s="8"/>
    </row>
    <row r="16" spans="1:14" ht="6.9" customHeight="1" x14ac:dyDescent="0.3">
      <c r="A16" s="272"/>
      <c r="B16" s="273"/>
      <c r="C16" s="271"/>
      <c r="D16" s="273"/>
      <c r="E16" s="271"/>
      <c r="F16" s="273"/>
      <c r="G16" s="272"/>
      <c r="H16" s="158"/>
      <c r="I16" s="8"/>
      <c r="J16" s="8"/>
      <c r="K16" s="8"/>
      <c r="L16" s="8"/>
      <c r="M16" s="8"/>
      <c r="N16" s="8"/>
    </row>
    <row r="17" spans="1:14" ht="18.649999999999999" customHeight="1" x14ac:dyDescent="0.3">
      <c r="A17" s="275" t="s">
        <v>153</v>
      </c>
      <c r="B17" s="276"/>
      <c r="C17" s="277" t="s">
        <v>154</v>
      </c>
      <c r="D17" s="276"/>
      <c r="E17" s="277" t="s">
        <v>154</v>
      </c>
      <c r="F17" s="8"/>
      <c r="G17" s="275" t="s">
        <v>153</v>
      </c>
      <c r="H17" s="276"/>
      <c r="I17" s="277" t="s">
        <v>154</v>
      </c>
      <c r="J17" s="276"/>
      <c r="K17" s="277" t="s">
        <v>154</v>
      </c>
      <c r="L17" s="8"/>
      <c r="M17" s="8"/>
      <c r="N17" s="8"/>
    </row>
    <row r="18" spans="1:14" ht="15.75" thickBot="1" x14ac:dyDescent="0.35">
      <c r="A18" s="8"/>
      <c r="B18" s="15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6.55" customHeight="1" x14ac:dyDescent="0.3">
      <c r="A19" s="295" t="s">
        <v>194</v>
      </c>
      <c r="B19" s="8"/>
      <c r="C19" s="177"/>
      <c r="D19" s="148"/>
      <c r="E19" s="177"/>
      <c r="F19" s="180"/>
      <c r="G19" s="295" t="s">
        <v>194</v>
      </c>
      <c r="H19" s="8"/>
      <c r="I19" s="177"/>
      <c r="J19" s="8"/>
      <c r="K19" s="177"/>
      <c r="L19" s="8"/>
      <c r="M19" s="159"/>
      <c r="N19" s="8"/>
    </row>
    <row r="20" spans="1:14" ht="19" customHeight="1" thickBot="1" x14ac:dyDescent="0.35">
      <c r="B20" s="159"/>
      <c r="C20" s="159"/>
      <c r="D20" s="159"/>
      <c r="E20" s="159"/>
      <c r="F20" s="8"/>
      <c r="G20" s="147"/>
      <c r="H20" s="8"/>
      <c r="I20" s="159"/>
      <c r="J20" s="8"/>
      <c r="K20" s="159"/>
      <c r="L20" s="8"/>
      <c r="M20" s="159"/>
      <c r="N20" s="8"/>
    </row>
    <row r="21" spans="1:14" ht="29.45" customHeight="1" x14ac:dyDescent="0.3">
      <c r="A21" s="294" t="s">
        <v>195</v>
      </c>
      <c r="B21" s="8"/>
      <c r="C21" s="177"/>
      <c r="D21" s="148"/>
      <c r="E21" s="177"/>
      <c r="F21" s="8"/>
      <c r="G21" s="294" t="s">
        <v>195</v>
      </c>
      <c r="H21" s="8"/>
      <c r="I21" s="177"/>
      <c r="J21" s="148"/>
      <c r="K21" s="177"/>
      <c r="L21" s="8"/>
      <c r="M21" s="148"/>
      <c r="N21" s="8"/>
    </row>
    <row r="22" spans="1:14" ht="20.149999999999999" customHeight="1" thickBot="1" x14ac:dyDescent="0.35">
      <c r="A22" s="293"/>
      <c r="B22" s="159"/>
      <c r="C22" s="148"/>
      <c r="D22" s="148"/>
      <c r="E22" s="148"/>
      <c r="F22" s="8"/>
      <c r="H22" s="8"/>
      <c r="I22" s="159"/>
      <c r="J22" s="8"/>
      <c r="K22" s="148"/>
      <c r="L22" s="8"/>
      <c r="M22" s="148"/>
      <c r="N22" s="8"/>
    </row>
    <row r="23" spans="1:14" ht="29.15" customHeight="1" x14ac:dyDescent="0.3">
      <c r="A23" s="295" t="s">
        <v>196</v>
      </c>
      <c r="B23" s="8"/>
      <c r="C23" s="177"/>
      <c r="D23" s="148"/>
      <c r="E23" s="177"/>
      <c r="F23" s="180"/>
      <c r="G23" s="294" t="s">
        <v>197</v>
      </c>
      <c r="H23" s="8"/>
      <c r="I23" s="177"/>
      <c r="J23" s="8"/>
      <c r="K23" s="177"/>
      <c r="L23" s="8"/>
      <c r="M23" s="159"/>
      <c r="N23" s="8"/>
    </row>
    <row r="24" spans="1:14" ht="11.95" customHeight="1" thickBot="1" x14ac:dyDescent="0.35">
      <c r="A24" s="8"/>
      <c r="B24" s="8"/>
      <c r="C24" s="8"/>
      <c r="D24" s="8"/>
      <c r="E24" s="8"/>
      <c r="F24" s="180"/>
      <c r="G24" s="8"/>
      <c r="H24" s="8"/>
      <c r="I24" s="8"/>
      <c r="J24" s="8"/>
      <c r="K24" s="8"/>
      <c r="L24" s="8"/>
      <c r="M24" s="8"/>
      <c r="N24" s="8"/>
    </row>
    <row r="25" spans="1:14" ht="27.85" customHeight="1" x14ac:dyDescent="0.3">
      <c r="A25" s="354" t="s">
        <v>198</v>
      </c>
      <c r="B25" s="8"/>
      <c r="C25" s="177"/>
      <c r="D25" s="8"/>
      <c r="E25" s="177"/>
      <c r="F25" s="180"/>
      <c r="G25" s="354" t="s">
        <v>199</v>
      </c>
      <c r="H25" s="8"/>
      <c r="I25" s="177"/>
      <c r="J25" s="8"/>
      <c r="K25" s="177"/>
      <c r="L25" s="8"/>
      <c r="M25" s="8"/>
      <c r="N25" s="8"/>
    </row>
    <row r="26" spans="1:14" ht="11.95" customHeight="1" thickBot="1" x14ac:dyDescent="0.35">
      <c r="A26" s="8"/>
      <c r="B26" s="8"/>
      <c r="C26" s="8"/>
      <c r="D26" s="8"/>
      <c r="E26" s="8"/>
      <c r="F26" s="180"/>
      <c r="G26" s="8"/>
      <c r="H26" s="8"/>
      <c r="I26" s="8"/>
      <c r="J26" s="8"/>
      <c r="K26" s="8"/>
      <c r="L26" s="8"/>
      <c r="M26" s="8"/>
      <c r="N26" s="8"/>
    </row>
    <row r="27" spans="1:14" ht="29.95" customHeight="1" thickBot="1" x14ac:dyDescent="0.35">
      <c r="A27" s="288" t="s">
        <v>200</v>
      </c>
      <c r="B27" s="289"/>
      <c r="C27" s="290">
        <f>SUM(C19+C21+C23+C25)</f>
        <v>0</v>
      </c>
      <c r="D27" s="8"/>
      <c r="E27" s="290">
        <f>SUM(E19+E21+E23+E25)</f>
        <v>0</v>
      </c>
      <c r="F27" s="165"/>
      <c r="G27" s="288" t="s">
        <v>201</v>
      </c>
      <c r="H27" s="289"/>
      <c r="I27" s="290">
        <f>SUM(I19+I21+I23+I25)</f>
        <v>0</v>
      </c>
      <c r="J27" s="8"/>
      <c r="K27" s="290">
        <f>SUM(K19+K21+K23+K25)</f>
        <v>0</v>
      </c>
      <c r="L27" s="180"/>
      <c r="M27" s="165"/>
      <c r="N27" s="8"/>
    </row>
    <row r="28" spans="1:14" ht="30.15" x14ac:dyDescent="0.3">
      <c r="A28" s="166" t="s">
        <v>202</v>
      </c>
      <c r="B28" s="164"/>
      <c r="C28" s="8"/>
      <c r="D28" s="8"/>
      <c r="E28" s="8"/>
      <c r="F28" s="8"/>
      <c r="G28" s="166" t="s">
        <v>203</v>
      </c>
      <c r="H28" s="8"/>
      <c r="I28" s="8"/>
      <c r="J28" s="8"/>
      <c r="K28" s="8"/>
      <c r="L28" s="8"/>
      <c r="M28" s="8"/>
      <c r="N28" s="8"/>
    </row>
    <row r="29" spans="1:14" ht="7.55" customHeight="1" x14ac:dyDescent="0.3">
      <c r="A29" s="164"/>
      <c r="B29" s="16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29.45" customHeight="1" x14ac:dyDescent="0.3">
      <c r="A30" s="485" t="s">
        <v>204</v>
      </c>
      <c r="B30" s="485"/>
      <c r="C30" s="485"/>
      <c r="D30" s="485"/>
      <c r="E30" s="485"/>
      <c r="G30" s="493" t="s">
        <v>205</v>
      </c>
      <c r="H30" s="493"/>
      <c r="I30" s="493"/>
      <c r="J30" s="493"/>
      <c r="K30" s="493"/>
      <c r="L30" s="167"/>
      <c r="M30" s="8"/>
      <c r="N30" s="8"/>
    </row>
    <row r="31" spans="1:14" ht="6.9" customHeight="1" thickBot="1" x14ac:dyDescent="0.35">
      <c r="A31" s="169"/>
      <c r="B31" s="169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30.8" customHeight="1" thickBot="1" x14ac:dyDescent="0.35">
      <c r="A32" s="350" t="s">
        <v>206</v>
      </c>
      <c r="B32" s="351"/>
      <c r="C32" s="355"/>
      <c r="E32" s="355"/>
      <c r="F32" s="170"/>
      <c r="G32" s="350" t="s">
        <v>207</v>
      </c>
      <c r="H32" s="351"/>
      <c r="I32" s="355"/>
      <c r="K32" s="355"/>
      <c r="L32" s="8"/>
      <c r="M32" s="170"/>
      <c r="N32" s="8"/>
    </row>
    <row r="33" spans="1:14" ht="28.5" customHeight="1" x14ac:dyDescent="0.3">
      <c r="A33" s="166" t="s">
        <v>208</v>
      </c>
      <c r="B33" s="296"/>
      <c r="C33" s="297"/>
      <c r="E33" s="297"/>
      <c r="F33" s="301"/>
      <c r="G33" s="166" t="s">
        <v>209</v>
      </c>
      <c r="H33" s="298"/>
      <c r="I33" s="297"/>
      <c r="J33" s="4"/>
      <c r="K33" s="297"/>
      <c r="L33" s="299"/>
      <c r="M33" s="300"/>
    </row>
    <row r="34" spans="1:14" ht="5.9" customHeight="1" x14ac:dyDescent="0.3">
      <c r="A34" s="302"/>
      <c r="B34" s="303"/>
      <c r="C34" s="304"/>
      <c r="D34" s="305"/>
      <c r="E34" s="304"/>
      <c r="F34" s="306"/>
      <c r="G34" s="302"/>
      <c r="H34" s="307"/>
      <c r="I34" s="304"/>
      <c r="J34" s="308"/>
      <c r="K34" s="304"/>
      <c r="L34" s="299"/>
      <c r="M34" s="300"/>
    </row>
    <row r="35" spans="1:14" ht="9.65" customHeight="1" thickBot="1" x14ac:dyDescent="0.35">
      <c r="A35" s="171"/>
      <c r="B35" s="172"/>
      <c r="C35" s="173"/>
      <c r="D35" s="173"/>
      <c r="E35" s="173"/>
      <c r="F35" s="301"/>
      <c r="G35" s="174"/>
      <c r="H35" s="172"/>
      <c r="I35" s="175"/>
      <c r="J35" s="173"/>
      <c r="K35" s="173"/>
      <c r="L35" s="173"/>
      <c r="M35" s="176"/>
    </row>
    <row r="36" spans="1:14" ht="32.1" customHeight="1" thickBot="1" x14ac:dyDescent="0.35">
      <c r="A36" s="285" t="s">
        <v>210</v>
      </c>
      <c r="B36" s="286"/>
      <c r="C36" s="287">
        <f>SUM(C27+C32)</f>
        <v>0</v>
      </c>
      <c r="D36" s="8"/>
      <c r="E36" s="287">
        <f>SUM(E27+E32)</f>
        <v>0</v>
      </c>
      <c r="G36" s="285" t="s">
        <v>211</v>
      </c>
      <c r="H36" s="286"/>
      <c r="I36" s="287">
        <f>SUM(I27+I32)</f>
        <v>0</v>
      </c>
      <c r="J36" s="8"/>
      <c r="K36" s="287">
        <f>SUM(K27+K32)</f>
        <v>0</v>
      </c>
      <c r="L36" s="181"/>
      <c r="M36" s="8"/>
      <c r="N36" s="8"/>
    </row>
    <row r="37" spans="1:14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idden="1" outlineLevel="1" x14ac:dyDescent="0.3">
      <c r="A40" s="159" t="s">
        <v>179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idden="1" outlineLevel="1" x14ac:dyDescent="0.3">
      <c r="A41" s="360" t="s">
        <v>212</v>
      </c>
      <c r="C41" s="362">
        <f>'Sommaire EFs et Salaires'!D49</f>
        <v>0</v>
      </c>
      <c r="E41" s="362">
        <f>'Sommaire EFs et Salaires'!F49</f>
        <v>0</v>
      </c>
      <c r="G41" s="360" t="s">
        <v>213</v>
      </c>
      <c r="H41" s="8"/>
      <c r="I41" s="362">
        <f>'Sommaire EFs et Salaires'!D50</f>
        <v>0</v>
      </c>
      <c r="J41" s="8"/>
      <c r="K41" s="362">
        <f>'Sommaire EFs et Salaires'!F50</f>
        <v>0</v>
      </c>
      <c r="L41" s="8"/>
      <c r="M41" s="8"/>
      <c r="N41" s="8"/>
    </row>
    <row r="42" spans="1:14" hidden="1" outlineLevel="1" x14ac:dyDescent="0.3">
      <c r="N42" s="8"/>
    </row>
    <row r="43" spans="1:14" hidden="1" outlineLevel="1" x14ac:dyDescent="0.3">
      <c r="A43" s="367" t="s">
        <v>214</v>
      </c>
      <c r="C43" s="362">
        <f>'Sommaire EFs et Salaires'!D96</f>
        <v>0</v>
      </c>
      <c r="E43" s="362">
        <f>'Sommaire EFs et Salaires'!F96</f>
        <v>0</v>
      </c>
      <c r="G43" s="360" t="s">
        <v>215</v>
      </c>
      <c r="I43" s="362">
        <f>'Sommaire EFs et Salaires'!D97</f>
        <v>0</v>
      </c>
      <c r="J43" s="8"/>
      <c r="K43" s="362">
        <f>'Sommaire EFs et Salaires'!F97</f>
        <v>0</v>
      </c>
    </row>
    <row r="44" spans="1:14" collapsed="1" x14ac:dyDescent="0.3"/>
  </sheetData>
  <sheetProtection selectLockedCells="1"/>
  <mergeCells count="7">
    <mergeCell ref="A6:E6"/>
    <mergeCell ref="G6:K6"/>
    <mergeCell ref="A30:E30"/>
    <mergeCell ref="G13:K13"/>
    <mergeCell ref="A8:K8"/>
    <mergeCell ref="G30:K30"/>
    <mergeCell ref="A13:E13"/>
  </mergeCells>
  <pageMargins left="0.7" right="0.7" top="0.75" bottom="0.75" header="0.3" footer="0.3"/>
  <headerFooter>
    <oddHeader>&amp;R&amp;"Aptos"&amp;10&amp;K000000 Protégé A&amp;1#_x000D_</oddHead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E095-F1FC-418E-9D35-E507B53CB9A7}">
  <sheetPr>
    <tabColor rgb="FF002060"/>
  </sheetPr>
  <dimension ref="A1:U99"/>
  <sheetViews>
    <sheetView showRowColHeaders="0" zoomScale="86" zoomScaleNormal="8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0" sqref="A10"/>
    </sheetView>
  </sheetViews>
  <sheetFormatPr baseColWidth="10" defaultColWidth="11.44140625" defaultRowHeight="15.05" customHeight="1" x14ac:dyDescent="0.3"/>
  <cols>
    <col min="1" max="1" width="3.5546875" customWidth="1"/>
    <col min="2" max="2" width="53" customWidth="1"/>
    <col min="3" max="3" width="25.109375" customWidth="1"/>
    <col min="4" max="4" width="18.5546875" customWidth="1"/>
    <col min="5" max="5" width="23.5546875" customWidth="1"/>
    <col min="6" max="6" width="15.5546875" style="2" customWidth="1"/>
    <col min="7" max="7" width="23.5546875" customWidth="1"/>
    <col min="8" max="8" width="15.5546875" customWidth="1"/>
    <col min="9" max="9" width="23.5546875" customWidth="1"/>
    <col min="10" max="10" width="15.5546875" customWidth="1"/>
    <col min="11" max="11" width="23.5546875" style="3" customWidth="1"/>
    <col min="12" max="12" width="15.5546875" style="3" customWidth="1"/>
    <col min="13" max="13" width="87" customWidth="1"/>
    <col min="14" max="14" width="17.5546875" style="3" bestFit="1" customWidth="1"/>
    <col min="15" max="15" width="22.44140625" style="3" customWidth="1"/>
    <col min="16" max="16" width="13.109375" bestFit="1" customWidth="1"/>
    <col min="17" max="17" width="10.5546875" customWidth="1"/>
    <col min="18" max="18" width="17.5546875" bestFit="1" customWidth="1"/>
  </cols>
  <sheetData>
    <row r="1" spans="1:21" ht="15.05" customHeight="1" x14ac:dyDescent="0.3">
      <c r="A1" s="8"/>
      <c r="B1" s="8"/>
      <c r="C1" s="8"/>
      <c r="D1" s="8"/>
      <c r="E1" s="8"/>
      <c r="F1" s="14"/>
      <c r="G1" s="8"/>
      <c r="H1" s="8"/>
      <c r="I1" s="8"/>
      <c r="J1" s="8"/>
      <c r="K1" s="12"/>
      <c r="L1" s="12"/>
      <c r="M1" s="8"/>
      <c r="N1" s="12"/>
      <c r="O1" s="12"/>
      <c r="P1" s="8"/>
      <c r="Q1" s="8"/>
      <c r="R1" s="8"/>
      <c r="S1" s="8"/>
      <c r="T1" s="8"/>
      <c r="U1" s="8"/>
    </row>
    <row r="2" spans="1:21" ht="15.05" customHeight="1" x14ac:dyDescent="0.3">
      <c r="A2" s="8"/>
      <c r="B2" s="8"/>
      <c r="C2" s="18"/>
      <c r="D2" s="18"/>
      <c r="E2" s="8"/>
      <c r="F2" s="14"/>
      <c r="G2" s="8"/>
      <c r="H2" s="8"/>
      <c r="I2" s="8"/>
      <c r="J2" s="8"/>
      <c r="K2" s="12"/>
      <c r="L2" s="204" t="s">
        <v>0</v>
      </c>
      <c r="M2" s="8"/>
      <c r="N2" s="12"/>
      <c r="O2" s="12"/>
      <c r="P2" s="8"/>
      <c r="Q2" s="8"/>
      <c r="R2" s="8"/>
      <c r="S2" s="8"/>
      <c r="T2" s="8"/>
      <c r="U2" s="8"/>
    </row>
    <row r="3" spans="1:21" ht="15.05" customHeight="1" x14ac:dyDescent="0.3">
      <c r="A3" s="8"/>
      <c r="B3" s="8"/>
      <c r="C3" s="18"/>
      <c r="D3" s="18"/>
      <c r="E3" s="8"/>
      <c r="F3" s="18"/>
      <c r="G3" s="8"/>
      <c r="H3" s="8"/>
      <c r="I3" s="8"/>
      <c r="J3" s="8"/>
      <c r="K3" s="12"/>
      <c r="L3" s="204" t="s">
        <v>1</v>
      </c>
      <c r="M3" s="8"/>
      <c r="N3" s="12"/>
      <c r="O3" s="12"/>
      <c r="P3" s="8"/>
      <c r="Q3" s="8"/>
      <c r="R3" s="8"/>
      <c r="S3" s="8"/>
      <c r="T3" s="8"/>
      <c r="U3" s="8"/>
    </row>
    <row r="4" spans="1:21" ht="15.05" customHeight="1" x14ac:dyDescent="0.3">
      <c r="A4" s="8"/>
      <c r="B4" s="8"/>
      <c r="C4" s="8"/>
      <c r="D4" s="8"/>
      <c r="E4" s="8"/>
      <c r="F4" s="14"/>
      <c r="G4" s="8"/>
      <c r="H4" s="8"/>
      <c r="I4" s="8"/>
      <c r="J4" s="8"/>
      <c r="K4" s="12"/>
      <c r="L4" s="254" t="s">
        <v>216</v>
      </c>
      <c r="M4" s="8"/>
      <c r="N4" s="12"/>
      <c r="O4" s="12"/>
      <c r="P4" s="8"/>
      <c r="Q4" s="8"/>
      <c r="R4" s="8"/>
      <c r="S4" s="8"/>
      <c r="T4" s="8"/>
      <c r="U4" s="8"/>
    </row>
    <row r="5" spans="1:21" ht="15.05" customHeight="1" x14ac:dyDescent="0.3">
      <c r="A5" s="8"/>
      <c r="B5" s="8"/>
      <c r="C5" s="8"/>
      <c r="D5" s="8"/>
      <c r="E5" s="8"/>
      <c r="F5" s="14"/>
      <c r="G5" s="8"/>
      <c r="H5" s="8"/>
      <c r="I5" s="8"/>
      <c r="J5" s="8"/>
      <c r="K5" s="12"/>
      <c r="L5" s="12"/>
      <c r="M5" s="8"/>
      <c r="N5" s="12"/>
      <c r="O5" s="12"/>
      <c r="P5" s="8"/>
      <c r="Q5" s="8"/>
      <c r="R5" s="8"/>
      <c r="S5" s="8"/>
      <c r="T5" s="8"/>
      <c r="U5" s="8"/>
    </row>
    <row r="6" spans="1:21" ht="29.95" customHeight="1" x14ac:dyDescent="0.3">
      <c r="A6" s="494" t="s">
        <v>217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12"/>
      <c r="O6" s="12"/>
      <c r="P6" s="8"/>
      <c r="Q6" s="8"/>
      <c r="R6" s="8"/>
      <c r="S6" s="8"/>
      <c r="T6" s="8"/>
      <c r="U6" s="8"/>
    </row>
    <row r="7" spans="1:21" ht="23.9" customHeight="1" thickBot="1" x14ac:dyDescent="0.35">
      <c r="A7" s="309"/>
      <c r="B7" s="509" t="s">
        <v>1612</v>
      </c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329"/>
      <c r="N7" s="15"/>
      <c r="O7" s="15"/>
      <c r="P7" s="15"/>
      <c r="Q7" s="15"/>
      <c r="R7" s="15"/>
      <c r="S7" s="8"/>
      <c r="T7" s="8"/>
      <c r="U7" s="8"/>
    </row>
    <row r="8" spans="1:21" s="4" customFormat="1" ht="23.1" customHeight="1" x14ac:dyDescent="0.3">
      <c r="A8" s="499" t="s">
        <v>218</v>
      </c>
      <c r="B8" s="501" t="s">
        <v>219</v>
      </c>
      <c r="C8" s="505" t="s">
        <v>220</v>
      </c>
      <c r="D8" s="507" t="s">
        <v>221</v>
      </c>
      <c r="E8" s="503" t="s">
        <v>222</v>
      </c>
      <c r="F8" s="503"/>
      <c r="G8" s="497" t="s">
        <v>223</v>
      </c>
      <c r="H8" s="497"/>
      <c r="I8" s="498" t="s">
        <v>138</v>
      </c>
      <c r="J8" s="498"/>
      <c r="K8" s="504" t="s">
        <v>224</v>
      </c>
      <c r="L8" s="504"/>
      <c r="M8" s="495" t="s">
        <v>1613</v>
      </c>
      <c r="N8" s="16"/>
      <c r="O8" s="16"/>
      <c r="P8" s="16"/>
      <c r="Q8" s="16"/>
      <c r="R8" s="16"/>
      <c r="S8" s="16"/>
      <c r="T8" s="16"/>
      <c r="U8" s="16"/>
    </row>
    <row r="9" spans="1:21" s="1" customFormat="1" ht="23.1" customHeight="1" thickBot="1" x14ac:dyDescent="0.35">
      <c r="A9" s="500"/>
      <c r="B9" s="502"/>
      <c r="C9" s="506"/>
      <c r="D9" s="508"/>
      <c r="E9" s="312" t="s">
        <v>225</v>
      </c>
      <c r="F9" s="312" t="s">
        <v>226</v>
      </c>
      <c r="G9" s="313" t="s">
        <v>225</v>
      </c>
      <c r="H9" s="313" t="s">
        <v>226</v>
      </c>
      <c r="I9" s="314" t="s">
        <v>225</v>
      </c>
      <c r="J9" s="314" t="s">
        <v>226</v>
      </c>
      <c r="K9" s="315" t="s">
        <v>225</v>
      </c>
      <c r="L9" s="315" t="s">
        <v>226</v>
      </c>
      <c r="M9" s="496"/>
      <c r="N9" s="159"/>
      <c r="O9" s="159"/>
      <c r="P9" s="159"/>
      <c r="Q9" s="159"/>
      <c r="R9" s="159"/>
      <c r="S9" s="159"/>
      <c r="T9" s="159"/>
      <c r="U9" s="159"/>
    </row>
    <row r="10" spans="1:21" s="4" customFormat="1" ht="15.9" customHeight="1" x14ac:dyDescent="0.3">
      <c r="A10" s="331">
        <v>1</v>
      </c>
      <c r="B10" s="316"/>
      <c r="C10" s="317"/>
      <c r="D10" s="317"/>
      <c r="E10" s="310"/>
      <c r="F10" s="311"/>
      <c r="G10" s="310"/>
      <c r="H10" s="311"/>
      <c r="I10" s="310"/>
      <c r="J10" s="311"/>
      <c r="K10" s="310"/>
      <c r="L10" s="311"/>
      <c r="M10" s="185"/>
      <c r="N10" s="16"/>
      <c r="O10" s="16"/>
      <c r="P10" s="16"/>
      <c r="Q10" s="16"/>
      <c r="R10" s="16"/>
      <c r="S10" s="16"/>
      <c r="T10" s="16"/>
      <c r="U10" s="16"/>
    </row>
    <row r="11" spans="1:21" ht="15.9" customHeight="1" x14ac:dyDescent="0.3">
      <c r="A11" s="332">
        <v>2</v>
      </c>
      <c r="B11" s="318"/>
      <c r="C11" s="319"/>
      <c r="D11" s="319"/>
      <c r="E11" s="182"/>
      <c r="F11" s="183"/>
      <c r="G11" s="182"/>
      <c r="H11" s="183"/>
      <c r="I11" s="182"/>
      <c r="J11" s="183"/>
      <c r="K11" s="182"/>
      <c r="L11" s="183"/>
      <c r="M11" s="185"/>
      <c r="N11" s="8"/>
      <c r="O11" s="8"/>
      <c r="P11" s="8"/>
      <c r="Q11" s="8"/>
      <c r="R11" s="8"/>
      <c r="S11" s="8"/>
      <c r="T11" s="8"/>
      <c r="U11" s="8"/>
    </row>
    <row r="12" spans="1:21" ht="15.9" customHeight="1" x14ac:dyDescent="0.3">
      <c r="A12" s="332">
        <v>3</v>
      </c>
      <c r="B12" s="318"/>
      <c r="C12" s="319"/>
      <c r="D12" s="319"/>
      <c r="E12" s="182"/>
      <c r="F12" s="183"/>
      <c r="G12" s="182"/>
      <c r="H12" s="183"/>
      <c r="I12" s="182"/>
      <c r="J12" s="183"/>
      <c r="K12" s="182"/>
      <c r="L12" s="183"/>
      <c r="M12" s="185"/>
      <c r="N12" s="8"/>
      <c r="O12" s="8"/>
      <c r="P12" s="8"/>
      <c r="Q12" s="8"/>
      <c r="R12" s="8"/>
      <c r="S12" s="8"/>
      <c r="T12" s="8"/>
      <c r="U12" s="8"/>
    </row>
    <row r="13" spans="1:21" ht="15.9" customHeight="1" x14ac:dyDescent="0.3">
      <c r="A13" s="333">
        <v>4</v>
      </c>
      <c r="B13" s="318"/>
      <c r="C13" s="319"/>
      <c r="D13" s="319"/>
      <c r="E13" s="182"/>
      <c r="F13" s="183"/>
      <c r="G13" s="182"/>
      <c r="H13" s="183"/>
      <c r="I13" s="182"/>
      <c r="J13" s="183"/>
      <c r="K13" s="182"/>
      <c r="L13" s="183"/>
      <c r="M13" s="185"/>
      <c r="N13" s="8"/>
      <c r="O13" s="8"/>
      <c r="P13" s="8"/>
      <c r="Q13" s="8"/>
      <c r="R13" s="8"/>
      <c r="S13" s="8"/>
      <c r="T13" s="8"/>
      <c r="U13" s="8"/>
    </row>
    <row r="14" spans="1:21" ht="15.9" customHeight="1" x14ac:dyDescent="0.3">
      <c r="A14" s="332">
        <v>5</v>
      </c>
      <c r="B14" s="318"/>
      <c r="C14" s="319"/>
      <c r="D14" s="319"/>
      <c r="E14" s="182"/>
      <c r="F14" s="183"/>
      <c r="G14" s="182"/>
      <c r="H14" s="183"/>
      <c r="I14" s="182"/>
      <c r="J14" s="183"/>
      <c r="K14" s="182"/>
      <c r="L14" s="183"/>
      <c r="M14" s="185"/>
      <c r="N14" s="8"/>
      <c r="O14" s="8"/>
      <c r="P14" s="8"/>
      <c r="Q14" s="8"/>
      <c r="R14" s="8"/>
      <c r="S14" s="8"/>
      <c r="T14" s="8"/>
      <c r="U14" s="8"/>
    </row>
    <row r="15" spans="1:21" ht="15.9" customHeight="1" x14ac:dyDescent="0.3">
      <c r="A15" s="332">
        <v>6</v>
      </c>
      <c r="B15" s="318"/>
      <c r="C15" s="319"/>
      <c r="D15" s="319"/>
      <c r="E15" s="182"/>
      <c r="F15" s="183"/>
      <c r="G15" s="182"/>
      <c r="H15" s="183"/>
      <c r="I15" s="182"/>
      <c r="J15" s="183"/>
      <c r="K15" s="182"/>
      <c r="L15" s="183"/>
      <c r="M15" s="185"/>
      <c r="N15" s="8"/>
      <c r="O15" s="8"/>
      <c r="P15" s="8"/>
      <c r="Q15" s="8"/>
      <c r="R15" s="8"/>
      <c r="S15" s="8"/>
      <c r="T15" s="8"/>
      <c r="U15" s="8"/>
    </row>
    <row r="16" spans="1:21" ht="15.9" customHeight="1" x14ac:dyDescent="0.3">
      <c r="A16" s="333">
        <v>7</v>
      </c>
      <c r="B16" s="318"/>
      <c r="C16" s="319"/>
      <c r="D16" s="319"/>
      <c r="E16" s="182"/>
      <c r="F16" s="183"/>
      <c r="G16" s="182"/>
      <c r="H16" s="183"/>
      <c r="I16" s="182"/>
      <c r="J16" s="183"/>
      <c r="K16" s="182"/>
      <c r="L16" s="183"/>
      <c r="M16" s="185"/>
      <c r="N16" s="8"/>
      <c r="O16" s="8"/>
      <c r="P16" s="8"/>
      <c r="Q16" s="8"/>
      <c r="R16" s="8"/>
      <c r="S16" s="8"/>
      <c r="T16" s="8"/>
      <c r="U16" s="8"/>
    </row>
    <row r="17" spans="1:21" ht="15.9" customHeight="1" x14ac:dyDescent="0.3">
      <c r="A17" s="332">
        <v>8</v>
      </c>
      <c r="B17" s="318"/>
      <c r="C17" s="319"/>
      <c r="D17" s="319"/>
      <c r="E17" s="182"/>
      <c r="F17" s="183"/>
      <c r="G17" s="182"/>
      <c r="H17" s="183"/>
      <c r="I17" s="182"/>
      <c r="J17" s="183"/>
      <c r="K17" s="182"/>
      <c r="L17" s="183"/>
      <c r="M17" s="185"/>
      <c r="N17" s="8"/>
      <c r="O17" s="8"/>
      <c r="P17" s="8"/>
      <c r="Q17" s="8"/>
      <c r="R17" s="8"/>
      <c r="S17" s="8"/>
      <c r="T17" s="8"/>
      <c r="U17" s="8"/>
    </row>
    <row r="18" spans="1:21" ht="15.9" customHeight="1" x14ac:dyDescent="0.3">
      <c r="A18" s="332">
        <v>9</v>
      </c>
      <c r="B18" s="318"/>
      <c r="C18" s="319"/>
      <c r="D18" s="319"/>
      <c r="E18" s="182"/>
      <c r="F18" s="183"/>
      <c r="G18" s="182"/>
      <c r="H18" s="183"/>
      <c r="I18" s="182"/>
      <c r="J18" s="183"/>
      <c r="K18" s="182"/>
      <c r="L18" s="183"/>
      <c r="M18" s="185"/>
      <c r="N18" s="8"/>
      <c r="O18" s="8"/>
      <c r="P18" s="8"/>
      <c r="Q18" s="8"/>
      <c r="R18" s="8"/>
      <c r="S18" s="8"/>
      <c r="T18" s="8"/>
      <c r="U18" s="8"/>
    </row>
    <row r="19" spans="1:21" ht="15.9" customHeight="1" x14ac:dyDescent="0.3">
      <c r="A19" s="333">
        <v>10</v>
      </c>
      <c r="B19" s="318"/>
      <c r="C19" s="319"/>
      <c r="D19" s="319"/>
      <c r="E19" s="182"/>
      <c r="F19" s="183"/>
      <c r="G19" s="182"/>
      <c r="H19" s="183"/>
      <c r="I19" s="182"/>
      <c r="J19" s="183"/>
      <c r="K19" s="182"/>
      <c r="L19" s="183"/>
      <c r="M19" s="185"/>
      <c r="N19" s="8"/>
      <c r="O19" s="8"/>
      <c r="P19" s="8"/>
      <c r="Q19" s="8"/>
      <c r="R19" s="8"/>
      <c r="S19" s="8"/>
      <c r="T19" s="8"/>
      <c r="U19" s="8"/>
    </row>
    <row r="20" spans="1:21" ht="15.9" customHeight="1" x14ac:dyDescent="0.3">
      <c r="A20" s="332">
        <v>11</v>
      </c>
      <c r="B20" s="318"/>
      <c r="C20" s="319"/>
      <c r="D20" s="319"/>
      <c r="E20" s="182"/>
      <c r="F20" s="183"/>
      <c r="G20" s="182"/>
      <c r="H20" s="183"/>
      <c r="I20" s="182"/>
      <c r="J20" s="183"/>
      <c r="K20" s="182"/>
      <c r="L20" s="183"/>
      <c r="M20" s="185"/>
      <c r="N20" s="8"/>
      <c r="O20" s="8"/>
      <c r="P20" s="8"/>
      <c r="Q20" s="8"/>
      <c r="R20" s="8"/>
      <c r="S20" s="8"/>
      <c r="T20" s="8"/>
      <c r="U20" s="8"/>
    </row>
    <row r="21" spans="1:21" ht="15.9" customHeight="1" x14ac:dyDescent="0.3">
      <c r="A21" s="332">
        <v>12</v>
      </c>
      <c r="B21" s="318"/>
      <c r="C21" s="319"/>
      <c r="D21" s="319"/>
      <c r="E21" s="182"/>
      <c r="F21" s="183"/>
      <c r="G21" s="182"/>
      <c r="H21" s="183"/>
      <c r="I21" s="182"/>
      <c r="J21" s="183"/>
      <c r="K21" s="182"/>
      <c r="L21" s="183"/>
      <c r="M21" s="184"/>
      <c r="N21" s="12"/>
      <c r="O21" s="12"/>
      <c r="P21" s="8"/>
      <c r="Q21" s="17"/>
      <c r="R21" s="8"/>
      <c r="S21" s="8"/>
      <c r="T21" s="8"/>
      <c r="U21" s="8"/>
    </row>
    <row r="22" spans="1:21" ht="15.9" customHeight="1" x14ac:dyDescent="0.3">
      <c r="A22" s="333">
        <v>13</v>
      </c>
      <c r="B22" s="320"/>
      <c r="C22" s="319"/>
      <c r="D22" s="319"/>
      <c r="E22" s="182"/>
      <c r="F22" s="183"/>
      <c r="G22" s="182"/>
      <c r="H22" s="183"/>
      <c r="I22" s="182"/>
      <c r="J22" s="183"/>
      <c r="K22" s="182"/>
      <c r="L22" s="183"/>
      <c r="M22" s="185"/>
      <c r="N22" s="12"/>
      <c r="O22" s="12"/>
      <c r="P22" s="8"/>
      <c r="Q22" s="8"/>
      <c r="R22" s="8"/>
      <c r="S22" s="8"/>
      <c r="T22" s="8"/>
      <c r="U22" s="8"/>
    </row>
    <row r="23" spans="1:21" ht="15.9" customHeight="1" x14ac:dyDescent="0.3">
      <c r="A23" s="332">
        <v>14</v>
      </c>
      <c r="B23" s="320"/>
      <c r="C23" s="319"/>
      <c r="D23" s="319"/>
      <c r="E23" s="182"/>
      <c r="F23" s="183"/>
      <c r="G23" s="182"/>
      <c r="H23" s="183"/>
      <c r="I23" s="182"/>
      <c r="J23" s="183"/>
      <c r="K23" s="182"/>
      <c r="L23" s="183"/>
      <c r="M23" s="185"/>
      <c r="N23" s="12"/>
      <c r="O23" s="12"/>
      <c r="P23" s="8"/>
      <c r="Q23" s="8"/>
      <c r="R23" s="8"/>
      <c r="S23" s="8"/>
      <c r="T23" s="8"/>
      <c r="U23" s="8"/>
    </row>
    <row r="24" spans="1:21" ht="15.9" customHeight="1" x14ac:dyDescent="0.3">
      <c r="A24" s="332">
        <v>15</v>
      </c>
      <c r="B24" s="320"/>
      <c r="C24" s="319"/>
      <c r="D24" s="319"/>
      <c r="E24" s="182"/>
      <c r="F24" s="183"/>
      <c r="G24" s="182"/>
      <c r="H24" s="183"/>
      <c r="I24" s="182"/>
      <c r="J24" s="183"/>
      <c r="K24" s="182"/>
      <c r="L24" s="183"/>
      <c r="M24" s="185"/>
      <c r="N24" s="12"/>
      <c r="O24" s="12"/>
      <c r="P24" s="8"/>
      <c r="Q24" s="8"/>
      <c r="R24" s="8"/>
      <c r="S24" s="8"/>
      <c r="T24" s="8"/>
      <c r="U24" s="8"/>
    </row>
    <row r="25" spans="1:21" ht="15.9" customHeight="1" x14ac:dyDescent="0.3">
      <c r="A25" s="333">
        <v>16</v>
      </c>
      <c r="B25" s="320"/>
      <c r="C25" s="319"/>
      <c r="D25" s="319"/>
      <c r="E25" s="182"/>
      <c r="F25" s="183"/>
      <c r="G25" s="182"/>
      <c r="H25" s="183"/>
      <c r="I25" s="182"/>
      <c r="J25" s="183"/>
      <c r="K25" s="182"/>
      <c r="L25" s="183"/>
      <c r="M25" s="185"/>
      <c r="N25" s="12"/>
      <c r="O25" s="12"/>
      <c r="P25" s="8"/>
      <c r="Q25" s="8"/>
      <c r="R25" s="8"/>
      <c r="S25" s="8"/>
      <c r="T25" s="8"/>
      <c r="U25" s="8"/>
    </row>
    <row r="26" spans="1:21" ht="15.9" customHeight="1" x14ac:dyDescent="0.3">
      <c r="A26" s="332">
        <v>17</v>
      </c>
      <c r="B26" s="320"/>
      <c r="C26" s="319"/>
      <c r="D26" s="319"/>
      <c r="E26" s="182"/>
      <c r="F26" s="183"/>
      <c r="G26" s="182"/>
      <c r="H26" s="183"/>
      <c r="I26" s="182"/>
      <c r="J26" s="183"/>
      <c r="K26" s="182"/>
      <c r="L26" s="183"/>
      <c r="M26" s="185"/>
      <c r="N26" s="12"/>
      <c r="O26" s="12"/>
      <c r="P26" s="8"/>
      <c r="Q26" s="8"/>
      <c r="R26" s="8"/>
      <c r="S26" s="8"/>
      <c r="T26" s="8"/>
      <c r="U26" s="8"/>
    </row>
    <row r="27" spans="1:21" ht="15.9" customHeight="1" x14ac:dyDescent="0.3">
      <c r="A27" s="332">
        <v>18</v>
      </c>
      <c r="B27" s="320"/>
      <c r="C27" s="319"/>
      <c r="D27" s="319"/>
      <c r="E27" s="182"/>
      <c r="F27" s="183"/>
      <c r="G27" s="182"/>
      <c r="H27" s="183"/>
      <c r="I27" s="182"/>
      <c r="J27" s="183"/>
      <c r="K27" s="182"/>
      <c r="L27" s="183"/>
      <c r="M27" s="185"/>
      <c r="N27" s="12"/>
      <c r="O27" s="12"/>
      <c r="P27" s="8"/>
      <c r="Q27" s="8"/>
      <c r="R27" s="8"/>
      <c r="S27" s="8"/>
      <c r="T27" s="8"/>
      <c r="U27" s="8"/>
    </row>
    <row r="28" spans="1:21" ht="15.9" customHeight="1" x14ac:dyDescent="0.3">
      <c r="A28" s="333">
        <v>19</v>
      </c>
      <c r="B28" s="320"/>
      <c r="C28" s="319"/>
      <c r="D28" s="319"/>
      <c r="E28" s="182"/>
      <c r="F28" s="183"/>
      <c r="G28" s="182"/>
      <c r="H28" s="183"/>
      <c r="I28" s="182"/>
      <c r="J28" s="183"/>
      <c r="K28" s="182"/>
      <c r="L28" s="183"/>
      <c r="M28" s="185"/>
      <c r="N28" s="12"/>
      <c r="O28" s="12"/>
      <c r="P28" s="8"/>
      <c r="Q28" s="8"/>
      <c r="R28" s="8"/>
      <c r="S28" s="8"/>
      <c r="T28" s="8"/>
      <c r="U28" s="8"/>
    </row>
    <row r="29" spans="1:21" ht="15.9" customHeight="1" x14ac:dyDescent="0.3">
      <c r="A29" s="332">
        <v>20</v>
      </c>
      <c r="B29" s="320"/>
      <c r="C29" s="319"/>
      <c r="D29" s="319"/>
      <c r="E29" s="182"/>
      <c r="F29" s="183"/>
      <c r="G29" s="182"/>
      <c r="H29" s="183"/>
      <c r="I29" s="182"/>
      <c r="J29" s="183"/>
      <c r="K29" s="182"/>
      <c r="L29" s="183"/>
      <c r="M29" s="185"/>
      <c r="N29" s="12"/>
      <c r="O29" s="12"/>
      <c r="P29" s="8"/>
      <c r="Q29" s="8"/>
      <c r="R29" s="8"/>
      <c r="S29" s="8"/>
      <c r="T29" s="8"/>
      <c r="U29" s="8"/>
    </row>
    <row r="30" spans="1:21" ht="15.9" customHeight="1" x14ac:dyDescent="0.3">
      <c r="A30" s="332">
        <v>21</v>
      </c>
      <c r="B30" s="320"/>
      <c r="C30" s="319"/>
      <c r="D30" s="319"/>
      <c r="E30" s="182"/>
      <c r="F30" s="183"/>
      <c r="G30" s="182"/>
      <c r="H30" s="183"/>
      <c r="I30" s="182"/>
      <c r="J30" s="183"/>
      <c r="K30" s="182"/>
      <c r="L30" s="183"/>
      <c r="M30" s="185"/>
      <c r="N30" s="12"/>
      <c r="O30" s="12"/>
      <c r="P30" s="8"/>
      <c r="Q30" s="8"/>
      <c r="R30" s="8"/>
      <c r="S30" s="8"/>
      <c r="T30" s="8"/>
      <c r="U30" s="8"/>
    </row>
    <row r="31" spans="1:21" ht="15.9" customHeight="1" x14ac:dyDescent="0.3">
      <c r="A31" s="333">
        <v>22</v>
      </c>
      <c r="B31" s="320"/>
      <c r="C31" s="319"/>
      <c r="D31" s="319"/>
      <c r="E31" s="182"/>
      <c r="F31" s="183"/>
      <c r="G31" s="182"/>
      <c r="H31" s="183"/>
      <c r="I31" s="182"/>
      <c r="J31" s="183"/>
      <c r="K31" s="182"/>
      <c r="L31" s="183"/>
      <c r="M31" s="185"/>
      <c r="N31" s="12"/>
      <c r="O31" s="12"/>
      <c r="P31" s="8"/>
      <c r="Q31" s="8"/>
      <c r="R31" s="8"/>
      <c r="S31" s="8"/>
      <c r="T31" s="8"/>
      <c r="U31" s="8"/>
    </row>
    <row r="32" spans="1:21" ht="15.9" customHeight="1" x14ac:dyDescent="0.3">
      <c r="A32" s="332">
        <v>23</v>
      </c>
      <c r="B32" s="320"/>
      <c r="C32" s="319"/>
      <c r="D32" s="319"/>
      <c r="E32" s="182"/>
      <c r="F32" s="183"/>
      <c r="G32" s="182"/>
      <c r="H32" s="183"/>
      <c r="I32" s="182"/>
      <c r="J32" s="183"/>
      <c r="K32" s="182"/>
      <c r="L32" s="183"/>
      <c r="M32" s="185"/>
      <c r="N32" s="12"/>
      <c r="O32" s="12"/>
      <c r="P32" s="8"/>
      <c r="Q32" s="8"/>
      <c r="R32" s="8"/>
      <c r="S32" s="8"/>
      <c r="T32" s="8"/>
      <c r="U32" s="8"/>
    </row>
    <row r="33" spans="1:21" ht="15.9" customHeight="1" x14ac:dyDescent="0.3">
      <c r="A33" s="332">
        <v>24</v>
      </c>
      <c r="B33" s="320"/>
      <c r="C33" s="319"/>
      <c r="D33" s="319"/>
      <c r="E33" s="182"/>
      <c r="F33" s="183"/>
      <c r="G33" s="182"/>
      <c r="H33" s="183"/>
      <c r="I33" s="182"/>
      <c r="J33" s="183"/>
      <c r="K33" s="182"/>
      <c r="L33" s="183"/>
      <c r="M33" s="185"/>
      <c r="N33" s="12"/>
      <c r="O33" s="12"/>
      <c r="P33" s="8"/>
      <c r="Q33" s="8"/>
      <c r="R33" s="8"/>
      <c r="S33" s="8"/>
      <c r="T33" s="8"/>
      <c r="U33" s="8"/>
    </row>
    <row r="34" spans="1:21" ht="15.9" customHeight="1" x14ac:dyDescent="0.3">
      <c r="A34" s="333">
        <v>25</v>
      </c>
      <c r="B34" s="320"/>
      <c r="C34" s="319"/>
      <c r="D34" s="319"/>
      <c r="E34" s="182"/>
      <c r="F34" s="183"/>
      <c r="G34" s="182"/>
      <c r="H34" s="183"/>
      <c r="I34" s="182"/>
      <c r="J34" s="183"/>
      <c r="K34" s="182"/>
      <c r="L34" s="183"/>
      <c r="M34" s="185"/>
      <c r="N34" s="12"/>
      <c r="O34" s="12"/>
      <c r="P34" s="8"/>
      <c r="Q34" s="8"/>
      <c r="R34" s="8"/>
      <c r="S34" s="8"/>
      <c r="T34" s="8"/>
      <c r="U34" s="8"/>
    </row>
    <row r="35" spans="1:21" ht="15.9" customHeight="1" x14ac:dyDescent="0.3">
      <c r="A35" s="332">
        <v>26</v>
      </c>
      <c r="B35" s="320"/>
      <c r="C35" s="319"/>
      <c r="D35" s="319"/>
      <c r="E35" s="182"/>
      <c r="F35" s="183"/>
      <c r="G35" s="182"/>
      <c r="H35" s="183"/>
      <c r="I35" s="182"/>
      <c r="J35" s="183"/>
      <c r="K35" s="182"/>
      <c r="L35" s="183"/>
      <c r="M35" s="185"/>
      <c r="N35" s="12"/>
      <c r="O35" s="12"/>
      <c r="P35" s="8"/>
      <c r="Q35" s="8"/>
      <c r="R35" s="8"/>
      <c r="S35" s="8"/>
      <c r="T35" s="8"/>
      <c r="U35" s="8"/>
    </row>
    <row r="36" spans="1:21" ht="15.9" customHeight="1" x14ac:dyDescent="0.3">
      <c r="A36" s="332">
        <v>27</v>
      </c>
      <c r="B36" s="320"/>
      <c r="C36" s="319"/>
      <c r="D36" s="319"/>
      <c r="E36" s="182"/>
      <c r="F36" s="183"/>
      <c r="G36" s="182"/>
      <c r="H36" s="183"/>
      <c r="I36" s="182"/>
      <c r="J36" s="183"/>
      <c r="K36" s="182"/>
      <c r="L36" s="183"/>
      <c r="M36" s="185"/>
      <c r="N36" s="12"/>
      <c r="O36" s="12"/>
      <c r="P36" s="8"/>
      <c r="Q36" s="8"/>
      <c r="R36" s="8"/>
      <c r="S36" s="8"/>
      <c r="T36" s="8"/>
      <c r="U36" s="8"/>
    </row>
    <row r="37" spans="1:21" ht="15.9" customHeight="1" x14ac:dyDescent="0.3">
      <c r="A37" s="333">
        <v>28</v>
      </c>
      <c r="B37" s="320"/>
      <c r="C37" s="319"/>
      <c r="D37" s="319"/>
      <c r="E37" s="182"/>
      <c r="F37" s="183"/>
      <c r="G37" s="182"/>
      <c r="H37" s="183"/>
      <c r="I37" s="182"/>
      <c r="J37" s="183"/>
      <c r="K37" s="182"/>
      <c r="L37" s="183"/>
      <c r="M37" s="185"/>
      <c r="N37" s="12"/>
      <c r="O37" s="12"/>
      <c r="P37" s="8"/>
      <c r="Q37" s="8"/>
      <c r="R37" s="8"/>
      <c r="S37" s="8"/>
      <c r="T37" s="8"/>
      <c r="U37" s="8"/>
    </row>
    <row r="38" spans="1:21" ht="15.9" customHeight="1" x14ac:dyDescent="0.3">
      <c r="A38" s="332">
        <v>29</v>
      </c>
      <c r="B38" s="320"/>
      <c r="C38" s="319"/>
      <c r="D38" s="319"/>
      <c r="E38" s="182"/>
      <c r="F38" s="183"/>
      <c r="G38" s="182"/>
      <c r="H38" s="183"/>
      <c r="I38" s="182"/>
      <c r="J38" s="183"/>
      <c r="K38" s="182"/>
      <c r="L38" s="183"/>
      <c r="M38" s="185"/>
      <c r="N38" s="12"/>
      <c r="O38" s="12"/>
      <c r="P38" s="8"/>
      <c r="Q38" s="8"/>
      <c r="R38" s="8"/>
      <c r="S38" s="8"/>
      <c r="T38" s="8"/>
      <c r="U38" s="8"/>
    </row>
    <row r="39" spans="1:21" ht="15.9" customHeight="1" x14ac:dyDescent="0.3">
      <c r="A39" s="332">
        <v>30</v>
      </c>
      <c r="B39" s="320"/>
      <c r="C39" s="319"/>
      <c r="D39" s="319"/>
      <c r="E39" s="182"/>
      <c r="F39" s="183"/>
      <c r="G39" s="182"/>
      <c r="H39" s="183"/>
      <c r="I39" s="182"/>
      <c r="J39" s="183"/>
      <c r="K39" s="182"/>
      <c r="L39" s="183"/>
      <c r="M39" s="185"/>
      <c r="N39" s="12"/>
      <c r="O39" s="12"/>
      <c r="P39" s="8"/>
      <c r="Q39" s="8"/>
      <c r="R39" s="8"/>
      <c r="S39" s="8"/>
      <c r="T39" s="8"/>
      <c r="U39" s="8"/>
    </row>
    <row r="40" spans="1:21" ht="15.9" customHeight="1" x14ac:dyDescent="0.3">
      <c r="A40" s="333">
        <v>31</v>
      </c>
      <c r="B40" s="320"/>
      <c r="C40" s="319"/>
      <c r="D40" s="319"/>
      <c r="E40" s="182"/>
      <c r="F40" s="183"/>
      <c r="G40" s="182"/>
      <c r="H40" s="183"/>
      <c r="I40" s="182"/>
      <c r="J40" s="183"/>
      <c r="K40" s="182"/>
      <c r="L40" s="183"/>
      <c r="M40" s="185"/>
      <c r="N40" s="12"/>
      <c r="O40" s="12"/>
      <c r="P40" s="8"/>
      <c r="Q40" s="8"/>
      <c r="R40" s="8"/>
      <c r="S40" s="8"/>
      <c r="T40" s="8"/>
      <c r="U40" s="8"/>
    </row>
    <row r="41" spans="1:21" ht="15.9" customHeight="1" x14ac:dyDescent="0.3">
      <c r="A41" s="332">
        <v>32</v>
      </c>
      <c r="B41" s="320"/>
      <c r="C41" s="319"/>
      <c r="D41" s="319"/>
      <c r="E41" s="182"/>
      <c r="F41" s="183"/>
      <c r="G41" s="182"/>
      <c r="H41" s="183"/>
      <c r="I41" s="182"/>
      <c r="J41" s="183"/>
      <c r="K41" s="182"/>
      <c r="L41" s="183"/>
      <c r="M41" s="185"/>
      <c r="N41" s="12"/>
      <c r="O41" s="12"/>
      <c r="P41" s="8"/>
      <c r="Q41" s="8"/>
      <c r="R41" s="8"/>
      <c r="S41" s="8"/>
      <c r="T41" s="8"/>
      <c r="U41" s="8"/>
    </row>
    <row r="42" spans="1:21" ht="15.9" customHeight="1" x14ac:dyDescent="0.3">
      <c r="A42" s="332">
        <v>33</v>
      </c>
      <c r="B42" s="320"/>
      <c r="C42" s="319"/>
      <c r="D42" s="319"/>
      <c r="E42" s="182"/>
      <c r="F42" s="183"/>
      <c r="G42" s="182"/>
      <c r="H42" s="183"/>
      <c r="I42" s="182"/>
      <c r="J42" s="183"/>
      <c r="K42" s="182"/>
      <c r="L42" s="183"/>
      <c r="M42" s="185"/>
      <c r="N42" s="12"/>
      <c r="O42" s="12"/>
      <c r="P42" s="8"/>
      <c r="Q42" s="8"/>
      <c r="R42" s="8"/>
      <c r="S42" s="8"/>
      <c r="T42" s="8"/>
      <c r="U42" s="8"/>
    </row>
    <row r="43" spans="1:21" ht="15.9" customHeight="1" x14ac:dyDescent="0.3">
      <c r="A43" s="333">
        <v>34</v>
      </c>
      <c r="B43" s="320"/>
      <c r="C43" s="319"/>
      <c r="D43" s="319"/>
      <c r="E43" s="182"/>
      <c r="F43" s="183"/>
      <c r="G43" s="182"/>
      <c r="H43" s="183"/>
      <c r="I43" s="182"/>
      <c r="J43" s="183"/>
      <c r="K43" s="182"/>
      <c r="L43" s="183"/>
      <c r="M43" s="185"/>
      <c r="N43" s="12"/>
      <c r="O43" s="12"/>
      <c r="P43" s="8"/>
      <c r="Q43" s="8"/>
      <c r="R43" s="8"/>
      <c r="S43" s="8"/>
      <c r="T43" s="8"/>
      <c r="U43" s="8"/>
    </row>
    <row r="44" spans="1:21" ht="15.9" customHeight="1" x14ac:dyDescent="0.3">
      <c r="A44" s="332">
        <v>35</v>
      </c>
      <c r="B44" s="320"/>
      <c r="C44" s="319"/>
      <c r="D44" s="319"/>
      <c r="E44" s="182"/>
      <c r="F44" s="183"/>
      <c r="G44" s="182"/>
      <c r="H44" s="183"/>
      <c r="I44" s="182"/>
      <c r="J44" s="183"/>
      <c r="K44" s="182"/>
      <c r="L44" s="183"/>
      <c r="M44" s="185"/>
      <c r="N44" s="12"/>
      <c r="O44" s="12"/>
      <c r="P44" s="8"/>
      <c r="Q44" s="8"/>
      <c r="R44" s="8"/>
      <c r="S44" s="8"/>
      <c r="T44" s="8"/>
      <c r="U44" s="8"/>
    </row>
    <row r="45" spans="1:21" ht="15.9" customHeight="1" x14ac:dyDescent="0.3">
      <c r="A45" s="332">
        <v>36</v>
      </c>
      <c r="B45" s="320"/>
      <c r="C45" s="319"/>
      <c r="D45" s="319"/>
      <c r="E45" s="182"/>
      <c r="F45" s="183"/>
      <c r="G45" s="182"/>
      <c r="H45" s="183"/>
      <c r="I45" s="182"/>
      <c r="J45" s="183"/>
      <c r="K45" s="182"/>
      <c r="L45" s="183"/>
      <c r="M45" s="185"/>
      <c r="N45" s="12"/>
      <c r="O45" s="12"/>
      <c r="P45" s="8"/>
      <c r="Q45" s="8"/>
      <c r="R45" s="8"/>
      <c r="S45" s="8"/>
      <c r="T45" s="8"/>
      <c r="U45" s="8"/>
    </row>
    <row r="46" spans="1:21" ht="15.9" customHeight="1" x14ac:dyDescent="0.3">
      <c r="A46" s="333">
        <v>37</v>
      </c>
      <c r="B46" s="320"/>
      <c r="C46" s="319"/>
      <c r="D46" s="319"/>
      <c r="E46" s="182"/>
      <c r="F46" s="183"/>
      <c r="G46" s="182"/>
      <c r="H46" s="183"/>
      <c r="I46" s="182"/>
      <c r="J46" s="183"/>
      <c r="K46" s="182"/>
      <c r="L46" s="183"/>
      <c r="M46" s="185"/>
      <c r="N46" s="12"/>
      <c r="O46" s="12"/>
      <c r="P46" s="8"/>
      <c r="Q46" s="8"/>
      <c r="R46" s="8"/>
      <c r="S46" s="8"/>
      <c r="T46" s="8"/>
      <c r="U46" s="8"/>
    </row>
    <row r="47" spans="1:21" ht="15.9" customHeight="1" x14ac:dyDescent="0.3">
      <c r="A47" s="332">
        <v>38</v>
      </c>
      <c r="B47" s="320"/>
      <c r="C47" s="319"/>
      <c r="D47" s="319"/>
      <c r="E47" s="182"/>
      <c r="F47" s="183"/>
      <c r="G47" s="182"/>
      <c r="H47" s="183"/>
      <c r="I47" s="182"/>
      <c r="J47" s="183"/>
      <c r="K47" s="182"/>
      <c r="L47" s="183"/>
      <c r="M47" s="185"/>
      <c r="N47" s="12"/>
      <c r="O47" s="12"/>
      <c r="P47" s="8"/>
      <c r="Q47" s="8"/>
      <c r="R47" s="8"/>
      <c r="S47" s="8"/>
      <c r="T47" s="8"/>
      <c r="U47" s="8"/>
    </row>
    <row r="48" spans="1:21" ht="15.9" customHeight="1" x14ac:dyDescent="0.3">
      <c r="A48" s="332">
        <v>39</v>
      </c>
      <c r="B48" s="320"/>
      <c r="C48" s="319"/>
      <c r="D48" s="319"/>
      <c r="E48" s="182"/>
      <c r="F48" s="183"/>
      <c r="G48" s="182"/>
      <c r="H48" s="183"/>
      <c r="I48" s="182"/>
      <c r="J48" s="183"/>
      <c r="K48" s="182"/>
      <c r="L48" s="183"/>
      <c r="M48" s="185"/>
      <c r="N48" s="12"/>
      <c r="O48" s="12"/>
      <c r="P48" s="8"/>
      <c r="Q48" s="8"/>
      <c r="R48" s="8"/>
      <c r="S48" s="8"/>
      <c r="T48" s="8"/>
      <c r="U48" s="8"/>
    </row>
    <row r="49" spans="1:21" ht="15.9" customHeight="1" x14ac:dyDescent="0.3">
      <c r="A49" s="333">
        <v>40</v>
      </c>
      <c r="B49" s="320"/>
      <c r="C49" s="319"/>
      <c r="D49" s="319"/>
      <c r="E49" s="182"/>
      <c r="F49" s="183"/>
      <c r="G49" s="182"/>
      <c r="H49" s="183"/>
      <c r="I49" s="182"/>
      <c r="J49" s="183"/>
      <c r="K49" s="182"/>
      <c r="L49" s="183"/>
      <c r="M49" s="185"/>
      <c r="N49" s="12"/>
      <c r="O49" s="12"/>
      <c r="P49" s="8"/>
      <c r="Q49" s="8"/>
      <c r="R49" s="8"/>
      <c r="S49" s="8"/>
      <c r="T49" s="8"/>
      <c r="U49" s="8"/>
    </row>
    <row r="50" spans="1:21" ht="15.9" customHeight="1" x14ac:dyDescent="0.3">
      <c r="A50" s="332">
        <v>41</v>
      </c>
      <c r="B50" s="320"/>
      <c r="C50" s="319"/>
      <c r="D50" s="319"/>
      <c r="E50" s="182"/>
      <c r="F50" s="183"/>
      <c r="G50" s="182"/>
      <c r="H50" s="183"/>
      <c r="I50" s="182"/>
      <c r="J50" s="183"/>
      <c r="K50" s="182"/>
      <c r="L50" s="183"/>
      <c r="M50" s="185"/>
      <c r="N50" s="12"/>
      <c r="O50" s="12"/>
      <c r="P50" s="8"/>
      <c r="Q50" s="8"/>
      <c r="R50" s="8"/>
      <c r="S50" s="8"/>
      <c r="T50" s="8"/>
      <c r="U50" s="8"/>
    </row>
    <row r="51" spans="1:21" ht="15.9" customHeight="1" x14ac:dyDescent="0.3">
      <c r="A51" s="332">
        <v>42</v>
      </c>
      <c r="B51" s="320"/>
      <c r="C51" s="319"/>
      <c r="D51" s="319"/>
      <c r="E51" s="182"/>
      <c r="F51" s="183"/>
      <c r="G51" s="182"/>
      <c r="H51" s="183"/>
      <c r="I51" s="182"/>
      <c r="J51" s="183"/>
      <c r="K51" s="182"/>
      <c r="L51" s="183"/>
      <c r="M51" s="185"/>
      <c r="N51" s="12"/>
      <c r="O51" s="12"/>
      <c r="P51" s="8"/>
      <c r="Q51" s="8"/>
      <c r="R51" s="8"/>
      <c r="S51" s="8"/>
      <c r="T51" s="8"/>
      <c r="U51" s="8"/>
    </row>
    <row r="52" spans="1:21" ht="15.9" customHeight="1" x14ac:dyDescent="0.3">
      <c r="A52" s="333">
        <v>43</v>
      </c>
      <c r="B52" s="320"/>
      <c r="C52" s="319"/>
      <c r="D52" s="319"/>
      <c r="E52" s="182"/>
      <c r="F52" s="183"/>
      <c r="G52" s="182"/>
      <c r="H52" s="183"/>
      <c r="I52" s="182"/>
      <c r="J52" s="183"/>
      <c r="K52" s="182"/>
      <c r="L52" s="183"/>
      <c r="M52" s="185"/>
      <c r="N52" s="12"/>
      <c r="O52" s="12"/>
      <c r="P52" s="8"/>
      <c r="Q52" s="8"/>
      <c r="R52" s="8"/>
      <c r="S52" s="8"/>
      <c r="T52" s="8"/>
      <c r="U52" s="8"/>
    </row>
    <row r="53" spans="1:21" ht="15.9" customHeight="1" x14ac:dyDescent="0.3">
      <c r="A53" s="332">
        <v>44</v>
      </c>
      <c r="B53" s="320"/>
      <c r="C53" s="319"/>
      <c r="D53" s="319"/>
      <c r="E53" s="182"/>
      <c r="F53" s="183"/>
      <c r="G53" s="182"/>
      <c r="H53" s="183"/>
      <c r="I53" s="182"/>
      <c r="J53" s="183"/>
      <c r="K53" s="182"/>
      <c r="L53" s="183"/>
      <c r="M53" s="185"/>
      <c r="N53" s="12"/>
      <c r="O53" s="12"/>
      <c r="P53" s="8"/>
      <c r="Q53" s="8"/>
      <c r="R53" s="8"/>
      <c r="S53" s="8"/>
      <c r="T53" s="8"/>
      <c r="U53" s="8"/>
    </row>
    <row r="54" spans="1:21" ht="15.9" customHeight="1" x14ac:dyDescent="0.3">
      <c r="A54" s="332">
        <v>45</v>
      </c>
      <c r="B54" s="320"/>
      <c r="C54" s="319"/>
      <c r="D54" s="319"/>
      <c r="E54" s="182"/>
      <c r="F54" s="183"/>
      <c r="G54" s="182"/>
      <c r="H54" s="183"/>
      <c r="I54" s="182"/>
      <c r="J54" s="183"/>
      <c r="K54" s="182"/>
      <c r="L54" s="183"/>
      <c r="M54" s="185"/>
      <c r="N54" s="12"/>
      <c r="O54" s="12"/>
      <c r="P54" s="8"/>
      <c r="Q54" s="8"/>
      <c r="R54" s="8"/>
      <c r="S54" s="8"/>
      <c r="T54" s="8"/>
      <c r="U54" s="8"/>
    </row>
    <row r="55" spans="1:21" ht="15.9" customHeight="1" x14ac:dyDescent="0.3">
      <c r="A55" s="333">
        <v>46</v>
      </c>
      <c r="B55" s="320"/>
      <c r="C55" s="319"/>
      <c r="D55" s="319"/>
      <c r="E55" s="182"/>
      <c r="F55" s="183"/>
      <c r="G55" s="182"/>
      <c r="H55" s="183"/>
      <c r="I55" s="182"/>
      <c r="J55" s="183"/>
      <c r="K55" s="182"/>
      <c r="L55" s="183"/>
      <c r="M55" s="185"/>
      <c r="N55" s="12"/>
      <c r="O55" s="12"/>
      <c r="P55" s="8"/>
      <c r="Q55" s="8"/>
      <c r="R55" s="8"/>
      <c r="S55" s="8"/>
      <c r="T55" s="8"/>
      <c r="U55" s="8"/>
    </row>
    <row r="56" spans="1:21" ht="15.9" customHeight="1" x14ac:dyDescent="0.3">
      <c r="A56" s="332">
        <v>47</v>
      </c>
      <c r="B56" s="320"/>
      <c r="C56" s="319"/>
      <c r="D56" s="319"/>
      <c r="E56" s="182"/>
      <c r="F56" s="183"/>
      <c r="G56" s="182"/>
      <c r="H56" s="183"/>
      <c r="I56" s="182"/>
      <c r="J56" s="183"/>
      <c r="K56" s="182"/>
      <c r="L56" s="183"/>
      <c r="M56" s="185"/>
      <c r="N56" s="12"/>
      <c r="O56" s="12"/>
      <c r="P56" s="8"/>
      <c r="Q56" s="8"/>
      <c r="R56" s="8"/>
      <c r="S56" s="8"/>
      <c r="T56" s="8"/>
      <c r="U56" s="8"/>
    </row>
    <row r="57" spans="1:21" ht="15.9" customHeight="1" x14ac:dyDescent="0.3">
      <c r="A57" s="332">
        <v>48</v>
      </c>
      <c r="B57" s="320"/>
      <c r="C57" s="319"/>
      <c r="D57" s="319"/>
      <c r="E57" s="182"/>
      <c r="F57" s="183"/>
      <c r="G57" s="182"/>
      <c r="H57" s="183"/>
      <c r="I57" s="182"/>
      <c r="J57" s="183"/>
      <c r="K57" s="182"/>
      <c r="L57" s="183"/>
      <c r="M57" s="185"/>
      <c r="N57" s="12"/>
      <c r="O57" s="12"/>
      <c r="P57" s="8"/>
      <c r="Q57" s="8"/>
      <c r="R57" s="8"/>
      <c r="S57" s="8"/>
      <c r="T57" s="8"/>
      <c r="U57" s="8"/>
    </row>
    <row r="58" spans="1:21" ht="15.9" customHeight="1" x14ac:dyDescent="0.3">
      <c r="A58" s="333">
        <v>49</v>
      </c>
      <c r="B58" s="320"/>
      <c r="C58" s="319"/>
      <c r="D58" s="319"/>
      <c r="E58" s="182"/>
      <c r="F58" s="183"/>
      <c r="G58" s="182"/>
      <c r="H58" s="183"/>
      <c r="I58" s="182"/>
      <c r="J58" s="183"/>
      <c r="K58" s="182"/>
      <c r="L58" s="183"/>
      <c r="M58" s="185"/>
      <c r="N58" s="12"/>
      <c r="O58" s="12"/>
      <c r="P58" s="8"/>
      <c r="Q58" s="8"/>
      <c r="R58" s="8"/>
      <c r="S58" s="8"/>
      <c r="T58" s="8"/>
      <c r="U58" s="8"/>
    </row>
    <row r="59" spans="1:21" ht="15.9" customHeight="1" thickBot="1" x14ac:dyDescent="0.35">
      <c r="A59" s="334">
        <v>50</v>
      </c>
      <c r="B59" s="321"/>
      <c r="C59" s="322"/>
      <c r="D59" s="322"/>
      <c r="E59" s="186"/>
      <c r="F59" s="187"/>
      <c r="G59" s="186"/>
      <c r="H59" s="187"/>
      <c r="I59" s="186"/>
      <c r="J59" s="187"/>
      <c r="K59" s="186"/>
      <c r="L59" s="187"/>
      <c r="M59" s="188"/>
      <c r="N59" s="12"/>
      <c r="O59" s="12"/>
      <c r="P59" s="8"/>
      <c r="Q59" s="8"/>
      <c r="R59" s="8"/>
      <c r="S59" s="8"/>
      <c r="T59" s="8"/>
      <c r="U59" s="8"/>
    </row>
    <row r="60" spans="1:21" ht="15.05" customHeight="1" x14ac:dyDescent="0.3">
      <c r="B60" s="8"/>
      <c r="C60" s="8"/>
      <c r="D60" s="8"/>
      <c r="E60" s="8"/>
      <c r="F60" s="14"/>
      <c r="G60" s="8"/>
      <c r="H60" s="8"/>
      <c r="I60" s="8"/>
      <c r="J60" s="8"/>
      <c r="K60" s="12"/>
      <c r="L60" s="12"/>
      <c r="M60" s="8"/>
      <c r="N60" s="12"/>
      <c r="O60" s="12"/>
      <c r="P60" s="8"/>
      <c r="Q60" s="8"/>
      <c r="R60" s="8"/>
      <c r="S60" s="8"/>
      <c r="T60" s="8"/>
      <c r="U60" s="8"/>
    </row>
    <row r="61" spans="1:21" ht="15.05" customHeight="1" x14ac:dyDescent="0.3">
      <c r="B61" s="8"/>
      <c r="C61" s="8"/>
      <c r="D61" s="8"/>
      <c r="E61" s="8"/>
      <c r="F61" s="14"/>
      <c r="G61" s="8"/>
      <c r="H61" s="8"/>
      <c r="I61" s="8"/>
      <c r="J61" s="8"/>
      <c r="K61" s="12"/>
      <c r="L61" s="12"/>
      <c r="M61" s="8"/>
      <c r="N61" s="12"/>
      <c r="O61" s="12"/>
      <c r="P61" s="8"/>
      <c r="Q61" s="8"/>
      <c r="R61" s="8"/>
      <c r="S61" s="8"/>
      <c r="T61" s="8"/>
      <c r="U61" s="8"/>
    </row>
    <row r="62" spans="1:21" ht="15.05" customHeight="1" x14ac:dyDescent="0.3">
      <c r="B62" s="8"/>
      <c r="C62" s="8"/>
      <c r="D62" s="8"/>
      <c r="E62" s="8"/>
      <c r="F62" s="14"/>
      <c r="G62" s="8"/>
      <c r="H62" s="8"/>
      <c r="I62" s="8"/>
      <c r="J62" s="8"/>
      <c r="K62" s="12"/>
      <c r="L62" s="12"/>
      <c r="M62" s="8"/>
      <c r="N62" s="12"/>
      <c r="O62" s="12"/>
      <c r="P62" s="8"/>
      <c r="Q62" s="8"/>
      <c r="R62" s="8"/>
      <c r="S62" s="8"/>
      <c r="T62" s="8"/>
      <c r="U62" s="8"/>
    </row>
    <row r="63" spans="1:21" ht="15.05" customHeight="1" x14ac:dyDescent="0.3">
      <c r="B63" s="8"/>
      <c r="C63" s="8"/>
      <c r="D63" s="8"/>
      <c r="E63" s="8"/>
      <c r="F63" s="14"/>
      <c r="G63" s="8"/>
      <c r="H63" s="8"/>
      <c r="I63" s="8"/>
      <c r="J63" s="8"/>
      <c r="K63" s="12"/>
      <c r="L63" s="12"/>
      <c r="M63" s="8"/>
      <c r="N63" s="12"/>
      <c r="O63" s="12"/>
      <c r="P63" s="8"/>
      <c r="Q63" s="8"/>
      <c r="R63" s="8"/>
      <c r="S63" s="8"/>
      <c r="T63" s="8"/>
      <c r="U63" s="8"/>
    </row>
    <row r="64" spans="1:21" ht="15.05" customHeight="1" x14ac:dyDescent="0.3">
      <c r="B64" s="8"/>
      <c r="C64" s="8"/>
      <c r="D64" s="8"/>
      <c r="E64" s="8"/>
      <c r="F64" s="14"/>
      <c r="G64" s="8"/>
      <c r="H64" s="8"/>
      <c r="I64" s="8"/>
      <c r="J64" s="8"/>
      <c r="K64" s="12"/>
      <c r="L64" s="12"/>
      <c r="M64" s="8"/>
      <c r="N64" s="12"/>
      <c r="O64" s="12"/>
      <c r="P64" s="8"/>
      <c r="Q64" s="8"/>
      <c r="R64" s="8"/>
      <c r="S64" s="8"/>
      <c r="T64" s="8"/>
      <c r="U64" s="8"/>
    </row>
    <row r="65" spans="2:21" ht="15.05" customHeight="1" x14ac:dyDescent="0.3">
      <c r="B65" s="8"/>
      <c r="C65" s="8"/>
      <c r="D65" s="8"/>
      <c r="E65" s="8"/>
      <c r="F65" s="14"/>
      <c r="G65" s="8"/>
      <c r="H65" s="8"/>
      <c r="I65" s="8"/>
      <c r="J65" s="8"/>
      <c r="K65" s="12"/>
      <c r="L65" s="12"/>
      <c r="M65" s="8"/>
      <c r="N65" s="12"/>
      <c r="O65" s="12"/>
      <c r="P65" s="8"/>
      <c r="Q65" s="8"/>
      <c r="R65" s="8"/>
      <c r="S65" s="8"/>
      <c r="T65" s="8"/>
      <c r="U65" s="8"/>
    </row>
    <row r="66" spans="2:21" ht="15.05" customHeight="1" x14ac:dyDescent="0.3">
      <c r="B66" s="8"/>
      <c r="C66" s="8"/>
      <c r="D66" s="8"/>
      <c r="E66" s="8"/>
      <c r="F66" s="14"/>
      <c r="G66" s="8"/>
      <c r="H66" s="8"/>
      <c r="I66" s="8"/>
      <c r="J66" s="8"/>
      <c r="K66" s="12"/>
      <c r="L66" s="12"/>
      <c r="M66" s="8"/>
      <c r="N66" s="12"/>
      <c r="O66" s="12"/>
      <c r="P66" s="8"/>
      <c r="Q66" s="8"/>
      <c r="R66" s="8"/>
      <c r="S66" s="8"/>
      <c r="T66" s="8"/>
      <c r="U66" s="8"/>
    </row>
    <row r="67" spans="2:21" ht="15.05" customHeight="1" x14ac:dyDescent="0.3">
      <c r="B67" s="8"/>
      <c r="C67" s="8"/>
      <c r="D67" s="8"/>
      <c r="E67" s="8"/>
      <c r="F67" s="14"/>
      <c r="G67" s="8"/>
      <c r="H67" s="8"/>
      <c r="I67" s="8"/>
      <c r="J67" s="8"/>
      <c r="K67" s="12"/>
      <c r="L67" s="12"/>
      <c r="M67" s="8"/>
      <c r="N67" s="12"/>
      <c r="O67" s="12"/>
      <c r="P67" s="8"/>
      <c r="Q67" s="8"/>
      <c r="R67" s="8"/>
      <c r="S67" s="8"/>
      <c r="T67" s="8"/>
      <c r="U67" s="8"/>
    </row>
    <row r="68" spans="2:21" ht="15.05" customHeight="1" x14ac:dyDescent="0.3">
      <c r="B68" s="8"/>
      <c r="C68" s="8"/>
      <c r="D68" s="8"/>
      <c r="E68" s="8"/>
      <c r="F68" s="14"/>
      <c r="G68" s="8"/>
      <c r="H68" s="8"/>
      <c r="I68" s="8"/>
      <c r="J68" s="8"/>
      <c r="K68" s="12"/>
      <c r="L68" s="12"/>
      <c r="M68" s="8"/>
      <c r="N68" s="12"/>
      <c r="O68" s="12"/>
      <c r="P68" s="8"/>
      <c r="Q68" s="8"/>
      <c r="R68" s="8"/>
      <c r="S68" s="8"/>
      <c r="T68" s="8"/>
      <c r="U68" s="8"/>
    </row>
    <row r="69" spans="2:21" ht="15.05" customHeight="1" x14ac:dyDescent="0.3">
      <c r="B69" s="8"/>
      <c r="C69" s="8"/>
      <c r="D69" s="8"/>
      <c r="E69" s="8"/>
      <c r="F69" s="14"/>
      <c r="G69" s="8"/>
      <c r="H69" s="8"/>
      <c r="I69" s="8"/>
      <c r="J69" s="8"/>
      <c r="K69" s="12"/>
      <c r="L69" s="12"/>
      <c r="M69" s="8"/>
      <c r="N69" s="12"/>
      <c r="O69" s="12"/>
      <c r="P69" s="8"/>
      <c r="Q69" s="8"/>
      <c r="R69" s="8"/>
      <c r="S69" s="8"/>
      <c r="T69" s="8"/>
      <c r="U69" s="8"/>
    </row>
    <row r="70" spans="2:21" ht="15.05" customHeight="1" x14ac:dyDescent="0.3">
      <c r="B70" s="8"/>
      <c r="C70" s="8"/>
      <c r="D70" s="8"/>
      <c r="E70" s="8"/>
      <c r="F70" s="14"/>
      <c r="G70" s="8"/>
      <c r="H70" s="8"/>
      <c r="I70" s="8"/>
      <c r="J70" s="8"/>
      <c r="K70" s="12"/>
      <c r="L70" s="12"/>
      <c r="M70" s="8"/>
      <c r="N70" s="12"/>
      <c r="O70" s="12"/>
      <c r="P70" s="8"/>
      <c r="Q70" s="8"/>
      <c r="R70" s="8"/>
      <c r="S70" s="8"/>
      <c r="T70" s="8"/>
      <c r="U70" s="8"/>
    </row>
    <row r="71" spans="2:21" ht="15.05" customHeight="1" x14ac:dyDescent="0.3">
      <c r="B71" s="8"/>
      <c r="C71" s="8"/>
      <c r="D71" s="8"/>
      <c r="E71" s="8"/>
      <c r="F71" s="14"/>
      <c r="G71" s="8"/>
      <c r="H71" s="8"/>
      <c r="I71" s="8"/>
      <c r="J71" s="8"/>
      <c r="K71" s="12"/>
      <c r="L71" s="12"/>
      <c r="M71" s="8"/>
      <c r="N71" s="12"/>
      <c r="O71" s="12"/>
      <c r="P71" s="8"/>
      <c r="Q71" s="8"/>
      <c r="R71" s="8"/>
      <c r="S71" s="8"/>
      <c r="T71" s="8"/>
      <c r="U71" s="8"/>
    </row>
    <row r="72" spans="2:21" ht="15.05" customHeight="1" x14ac:dyDescent="0.3">
      <c r="B72" s="8"/>
      <c r="C72" s="8"/>
      <c r="D72" s="8"/>
      <c r="E72" s="8"/>
      <c r="F72" s="14"/>
      <c r="G72" s="8"/>
      <c r="H72" s="8"/>
      <c r="I72" s="8"/>
      <c r="J72" s="8"/>
      <c r="K72" s="12"/>
      <c r="L72" s="12"/>
      <c r="M72" s="8"/>
      <c r="N72" s="12"/>
      <c r="O72" s="12"/>
      <c r="P72" s="8"/>
      <c r="Q72" s="8"/>
      <c r="R72" s="8"/>
      <c r="S72" s="8"/>
      <c r="T72" s="8"/>
      <c r="U72" s="8"/>
    </row>
    <row r="73" spans="2:21" ht="15.05" customHeight="1" x14ac:dyDescent="0.3">
      <c r="B73" s="8"/>
      <c r="C73" s="8"/>
      <c r="D73" s="8"/>
      <c r="E73" s="8"/>
      <c r="F73" s="14"/>
      <c r="G73" s="8"/>
      <c r="H73" s="8"/>
      <c r="I73" s="8"/>
      <c r="J73" s="8"/>
      <c r="K73" s="12"/>
      <c r="L73" s="12"/>
      <c r="M73" s="8"/>
      <c r="N73" s="12"/>
      <c r="O73" s="12"/>
      <c r="P73" s="8"/>
      <c r="Q73" s="8"/>
      <c r="R73" s="8"/>
      <c r="S73" s="8"/>
      <c r="T73" s="8"/>
      <c r="U73" s="8"/>
    </row>
    <row r="74" spans="2:21" ht="15.05" customHeight="1" x14ac:dyDescent="0.3">
      <c r="B74" s="8"/>
      <c r="C74" s="8"/>
      <c r="D74" s="8"/>
      <c r="E74" s="8"/>
      <c r="F74" s="14"/>
      <c r="G74" s="8"/>
      <c r="H74" s="8"/>
      <c r="I74" s="8"/>
      <c r="J74" s="8"/>
      <c r="K74" s="12"/>
      <c r="L74" s="12"/>
      <c r="M74" s="8"/>
      <c r="N74" s="12"/>
      <c r="O74" s="12"/>
      <c r="P74" s="8"/>
      <c r="Q74" s="8"/>
      <c r="R74" s="8"/>
      <c r="S74" s="8"/>
      <c r="T74" s="8"/>
      <c r="U74" s="8"/>
    </row>
    <row r="75" spans="2:21" ht="15.05" customHeight="1" x14ac:dyDescent="0.3">
      <c r="B75" s="8"/>
      <c r="C75" s="8"/>
      <c r="D75" s="8"/>
      <c r="E75" s="8"/>
      <c r="F75" s="14"/>
      <c r="G75" s="8"/>
      <c r="H75" s="8"/>
      <c r="I75" s="8"/>
      <c r="J75" s="8"/>
      <c r="K75" s="12"/>
      <c r="L75" s="12"/>
      <c r="M75" s="8"/>
      <c r="N75" s="12"/>
      <c r="O75" s="12"/>
      <c r="P75" s="8"/>
      <c r="Q75" s="8"/>
      <c r="R75" s="8"/>
      <c r="S75" s="8"/>
      <c r="T75" s="8"/>
      <c r="U75" s="8"/>
    </row>
    <row r="76" spans="2:21" ht="15.05" customHeight="1" x14ac:dyDescent="0.3">
      <c r="B76" s="8"/>
      <c r="C76" s="8"/>
      <c r="D76" s="8"/>
      <c r="E76" s="8"/>
      <c r="F76" s="14"/>
      <c r="G76" s="8"/>
      <c r="H76" s="8"/>
      <c r="I76" s="8"/>
      <c r="J76" s="8"/>
      <c r="K76" s="12"/>
      <c r="L76" s="12"/>
      <c r="M76" s="8"/>
      <c r="N76" s="12"/>
      <c r="O76" s="12"/>
      <c r="P76" s="8"/>
      <c r="Q76" s="8"/>
      <c r="R76" s="8"/>
      <c r="S76" s="8"/>
      <c r="T76" s="8"/>
      <c r="U76" s="8"/>
    </row>
    <row r="77" spans="2:21" ht="15.05" customHeight="1" x14ac:dyDescent="0.3">
      <c r="B77" s="8"/>
      <c r="C77" s="8"/>
      <c r="D77" s="8"/>
      <c r="E77" s="8"/>
      <c r="F77" s="14"/>
      <c r="G77" s="8"/>
      <c r="H77" s="8"/>
      <c r="I77" s="8"/>
      <c r="J77" s="8"/>
      <c r="K77" s="12"/>
      <c r="L77" s="12"/>
      <c r="M77" s="8"/>
      <c r="N77" s="12"/>
      <c r="O77" s="12"/>
      <c r="P77" s="8"/>
      <c r="Q77" s="8"/>
      <c r="R77" s="8"/>
      <c r="S77" s="8"/>
      <c r="T77" s="8"/>
      <c r="U77" s="8"/>
    </row>
    <row r="78" spans="2:21" ht="15.05" customHeight="1" x14ac:dyDescent="0.3">
      <c r="B78" s="8"/>
      <c r="C78" s="8"/>
      <c r="D78" s="8"/>
      <c r="E78" s="8"/>
      <c r="F78" s="14"/>
      <c r="G78" s="8"/>
      <c r="H78" s="8"/>
      <c r="I78" s="8"/>
      <c r="J78" s="8"/>
      <c r="K78" s="12"/>
      <c r="L78" s="12"/>
      <c r="M78" s="8"/>
      <c r="N78" s="12"/>
      <c r="O78" s="12"/>
      <c r="P78" s="8"/>
      <c r="Q78" s="8"/>
      <c r="R78" s="8"/>
      <c r="S78" s="8"/>
      <c r="T78" s="8"/>
      <c r="U78" s="8"/>
    </row>
    <row r="79" spans="2:21" ht="15.05" customHeight="1" x14ac:dyDescent="0.3">
      <c r="B79" s="8"/>
      <c r="C79" s="8"/>
      <c r="D79" s="8"/>
      <c r="E79" s="8"/>
      <c r="F79" s="14"/>
      <c r="G79" s="8"/>
      <c r="H79" s="8"/>
      <c r="I79" s="8"/>
      <c r="J79" s="8"/>
      <c r="K79" s="12"/>
      <c r="L79" s="12"/>
      <c r="M79" s="8"/>
      <c r="N79" s="12"/>
      <c r="O79" s="12"/>
      <c r="P79" s="8"/>
      <c r="Q79" s="8"/>
      <c r="R79" s="8"/>
      <c r="S79" s="8"/>
      <c r="T79" s="8"/>
      <c r="U79" s="8"/>
    </row>
    <row r="80" spans="2:21" ht="15.05" customHeight="1" x14ac:dyDescent="0.3">
      <c r="B80" s="8"/>
      <c r="C80" s="8"/>
      <c r="D80" s="8"/>
      <c r="E80" s="8"/>
      <c r="F80" s="14"/>
      <c r="G80" s="8"/>
      <c r="H80" s="8"/>
      <c r="I80" s="8"/>
      <c r="J80" s="8"/>
      <c r="K80" s="12"/>
      <c r="L80" s="12"/>
      <c r="M80" s="8"/>
      <c r="N80" s="12"/>
      <c r="O80" s="12"/>
      <c r="P80" s="8"/>
      <c r="Q80" s="8"/>
      <c r="R80" s="8"/>
      <c r="S80" s="8"/>
      <c r="T80" s="8"/>
      <c r="U80" s="8"/>
    </row>
    <row r="81" spans="2:21" ht="15.05" customHeight="1" x14ac:dyDescent="0.3">
      <c r="B81" s="8"/>
      <c r="C81" s="8"/>
      <c r="D81" s="8"/>
      <c r="E81" s="8"/>
      <c r="F81" s="14"/>
      <c r="G81" s="8"/>
      <c r="H81" s="8"/>
      <c r="I81" s="8"/>
      <c r="J81" s="8"/>
      <c r="K81" s="12"/>
      <c r="L81" s="12"/>
      <c r="M81" s="8"/>
      <c r="N81" s="12"/>
      <c r="O81" s="12"/>
      <c r="P81" s="8"/>
      <c r="Q81" s="8"/>
      <c r="R81" s="8"/>
      <c r="S81" s="8"/>
      <c r="T81" s="8"/>
      <c r="U81" s="8"/>
    </row>
    <row r="82" spans="2:21" ht="15.05" customHeight="1" x14ac:dyDescent="0.3">
      <c r="B82" s="8"/>
      <c r="C82" s="8"/>
      <c r="D82" s="8"/>
      <c r="E82" s="8"/>
      <c r="F82" s="14"/>
      <c r="G82" s="8"/>
      <c r="H82" s="8"/>
      <c r="I82" s="8"/>
      <c r="J82" s="8"/>
      <c r="K82" s="12"/>
      <c r="L82" s="12"/>
      <c r="M82" s="8"/>
      <c r="N82" s="12"/>
      <c r="O82" s="12"/>
      <c r="P82" s="8"/>
      <c r="Q82" s="8"/>
      <c r="R82" s="8"/>
      <c r="S82" s="8"/>
      <c r="T82" s="8"/>
      <c r="U82" s="8"/>
    </row>
    <row r="83" spans="2:21" ht="15.05" customHeight="1" x14ac:dyDescent="0.3">
      <c r="B83" s="8"/>
      <c r="C83" s="8"/>
      <c r="D83" s="8"/>
      <c r="E83" s="8"/>
      <c r="F83" s="14"/>
      <c r="G83" s="8"/>
      <c r="H83" s="8"/>
      <c r="I83" s="8"/>
      <c r="J83" s="8"/>
      <c r="K83" s="12"/>
      <c r="L83" s="12"/>
      <c r="M83" s="8"/>
      <c r="N83" s="12"/>
      <c r="O83" s="12"/>
      <c r="P83" s="8"/>
      <c r="Q83" s="8"/>
      <c r="R83" s="8"/>
      <c r="S83" s="8"/>
      <c r="T83" s="8"/>
      <c r="U83" s="8"/>
    </row>
    <row r="84" spans="2:21" ht="15.05" customHeight="1" x14ac:dyDescent="0.3">
      <c r="B84" s="8"/>
      <c r="C84" s="8"/>
      <c r="D84" s="8"/>
      <c r="E84" s="8"/>
      <c r="F84" s="14"/>
      <c r="G84" s="8"/>
      <c r="H84" s="8"/>
      <c r="I84" s="8"/>
      <c r="J84" s="8"/>
      <c r="K84" s="12"/>
      <c r="L84" s="12"/>
      <c r="M84" s="8"/>
      <c r="N84" s="12"/>
      <c r="O84" s="12"/>
      <c r="P84" s="8"/>
      <c r="Q84" s="8"/>
      <c r="R84" s="8"/>
      <c r="S84" s="8"/>
      <c r="T84" s="8"/>
      <c r="U84" s="8"/>
    </row>
    <row r="85" spans="2:21" ht="15.05" customHeight="1" x14ac:dyDescent="0.3">
      <c r="B85" s="8"/>
      <c r="C85" s="8"/>
      <c r="D85" s="8"/>
      <c r="E85" s="8"/>
      <c r="F85" s="14"/>
      <c r="G85" s="8"/>
      <c r="H85" s="8"/>
      <c r="I85" s="8"/>
      <c r="J85" s="8"/>
      <c r="K85" s="12"/>
      <c r="L85" s="12"/>
      <c r="M85" s="8"/>
      <c r="N85" s="12"/>
      <c r="O85" s="12"/>
      <c r="P85" s="8"/>
      <c r="Q85" s="8"/>
      <c r="R85" s="8"/>
      <c r="S85" s="8"/>
      <c r="T85" s="8"/>
      <c r="U85" s="8"/>
    </row>
    <row r="86" spans="2:21" ht="15.05" customHeight="1" x14ac:dyDescent="0.3">
      <c r="B86" s="8"/>
      <c r="C86" s="8"/>
      <c r="D86" s="8"/>
      <c r="E86" s="8"/>
      <c r="F86" s="14"/>
      <c r="G86" s="8"/>
      <c r="H86" s="8"/>
      <c r="I86" s="8"/>
      <c r="J86" s="8"/>
      <c r="K86" s="12"/>
      <c r="L86" s="12"/>
      <c r="M86" s="8"/>
      <c r="N86" s="12"/>
      <c r="O86" s="12"/>
      <c r="P86" s="8"/>
      <c r="Q86" s="8"/>
      <c r="R86" s="8"/>
      <c r="S86" s="8"/>
      <c r="T86" s="8"/>
      <c r="U86" s="8"/>
    </row>
    <row r="87" spans="2:21" ht="15.05" customHeight="1" x14ac:dyDescent="0.3">
      <c r="B87" s="8"/>
      <c r="C87" s="8"/>
      <c r="D87" s="8"/>
      <c r="E87" s="8"/>
      <c r="F87" s="14"/>
      <c r="G87" s="8"/>
      <c r="H87" s="8"/>
      <c r="I87" s="8"/>
      <c r="J87" s="8"/>
      <c r="K87" s="12"/>
      <c r="L87" s="12"/>
      <c r="M87" s="8"/>
      <c r="N87" s="12"/>
      <c r="O87" s="12"/>
      <c r="P87" s="8"/>
      <c r="Q87" s="8"/>
      <c r="R87" s="8"/>
      <c r="S87" s="8"/>
      <c r="T87" s="8"/>
      <c r="U87" s="8"/>
    </row>
    <row r="88" spans="2:21" ht="15.05" customHeight="1" x14ac:dyDescent="0.3">
      <c r="B88" s="8"/>
      <c r="C88" s="8"/>
      <c r="D88" s="8"/>
      <c r="E88" s="8"/>
      <c r="F88" s="14"/>
      <c r="G88" s="8"/>
      <c r="H88" s="8"/>
      <c r="I88" s="8"/>
      <c r="J88" s="8"/>
      <c r="K88" s="12"/>
      <c r="L88" s="12"/>
      <c r="M88" s="8"/>
      <c r="N88" s="12"/>
      <c r="O88" s="12"/>
      <c r="P88" s="8"/>
      <c r="Q88" s="8"/>
      <c r="R88" s="8"/>
      <c r="S88" s="8"/>
      <c r="T88" s="8"/>
      <c r="U88" s="8"/>
    </row>
    <row r="89" spans="2:21" ht="15.05" customHeight="1" x14ac:dyDescent="0.3">
      <c r="B89" s="8"/>
      <c r="C89" s="8"/>
      <c r="D89" s="8"/>
      <c r="E89" s="8"/>
      <c r="F89" s="14"/>
      <c r="G89" s="8"/>
      <c r="H89" s="8"/>
      <c r="I89" s="8"/>
      <c r="J89" s="8"/>
      <c r="K89" s="12"/>
      <c r="L89" s="12"/>
      <c r="M89" s="8"/>
      <c r="N89" s="12"/>
      <c r="O89" s="12"/>
      <c r="P89" s="8"/>
      <c r="Q89" s="8"/>
      <c r="R89" s="8"/>
      <c r="S89" s="8"/>
      <c r="T89" s="8"/>
      <c r="U89" s="8"/>
    </row>
    <row r="90" spans="2:21" ht="15.05" customHeight="1" x14ac:dyDescent="0.3">
      <c r="B90" s="8"/>
      <c r="C90" s="8"/>
      <c r="D90" s="8"/>
      <c r="E90" s="8"/>
      <c r="F90" s="14"/>
      <c r="G90" s="8"/>
      <c r="H90" s="8"/>
      <c r="I90" s="8"/>
      <c r="J90" s="8"/>
      <c r="K90" s="12"/>
      <c r="L90" s="12"/>
      <c r="M90" s="8"/>
      <c r="N90" s="12"/>
      <c r="O90" s="12"/>
      <c r="P90" s="8"/>
      <c r="Q90" s="8"/>
      <c r="R90" s="8"/>
      <c r="S90" s="8"/>
      <c r="T90" s="8"/>
      <c r="U90" s="8"/>
    </row>
    <row r="91" spans="2:21" ht="15.05" customHeight="1" x14ac:dyDescent="0.3">
      <c r="B91" s="8"/>
      <c r="C91" s="8"/>
      <c r="D91" s="8"/>
      <c r="E91" s="8"/>
      <c r="F91" s="14"/>
      <c r="G91" s="8"/>
      <c r="H91" s="8"/>
      <c r="I91" s="8"/>
      <c r="J91" s="8"/>
      <c r="K91" s="12"/>
      <c r="L91" s="12"/>
      <c r="M91" s="8"/>
      <c r="N91" s="12"/>
      <c r="O91" s="12"/>
      <c r="P91" s="8"/>
      <c r="Q91" s="8"/>
      <c r="R91" s="8"/>
      <c r="S91" s="8"/>
      <c r="T91" s="8"/>
      <c r="U91" s="8"/>
    </row>
    <row r="92" spans="2:21" ht="15.05" customHeight="1" x14ac:dyDescent="0.3">
      <c r="B92" s="8"/>
      <c r="C92" s="8"/>
      <c r="D92" s="8"/>
      <c r="E92" s="8"/>
      <c r="F92" s="14"/>
      <c r="G92" s="8"/>
      <c r="H92" s="8"/>
      <c r="I92" s="8"/>
      <c r="J92" s="8"/>
      <c r="K92" s="12"/>
      <c r="L92" s="12"/>
      <c r="M92" s="8"/>
      <c r="N92" s="12"/>
      <c r="O92" s="12"/>
      <c r="P92" s="8"/>
      <c r="Q92" s="8"/>
      <c r="R92" s="8"/>
      <c r="S92" s="8"/>
      <c r="T92" s="8"/>
      <c r="U92" s="8"/>
    </row>
    <row r="93" spans="2:21" ht="15.05" customHeight="1" x14ac:dyDescent="0.3">
      <c r="B93" s="8"/>
      <c r="C93" s="8"/>
      <c r="D93" s="8"/>
      <c r="E93" s="8"/>
      <c r="F93" s="14"/>
      <c r="G93" s="8"/>
      <c r="H93" s="8"/>
      <c r="I93" s="8"/>
      <c r="J93" s="8"/>
      <c r="K93" s="12"/>
      <c r="L93" s="12"/>
      <c r="M93" s="8"/>
      <c r="N93" s="12"/>
      <c r="O93" s="12"/>
      <c r="P93" s="8"/>
      <c r="Q93" s="8"/>
      <c r="R93" s="8"/>
      <c r="S93" s="8"/>
      <c r="T93" s="8"/>
      <c r="U93" s="8"/>
    </row>
    <row r="94" spans="2:21" ht="15.05" customHeight="1" x14ac:dyDescent="0.3">
      <c r="B94" s="8"/>
      <c r="C94" s="8"/>
      <c r="D94" s="8"/>
      <c r="E94" s="8"/>
      <c r="F94" s="14"/>
      <c r="G94" s="8"/>
      <c r="H94" s="8"/>
      <c r="I94" s="8"/>
      <c r="J94" s="8"/>
      <c r="K94" s="12"/>
      <c r="L94" s="12"/>
      <c r="M94" s="8"/>
      <c r="N94" s="12"/>
      <c r="O94" s="12"/>
      <c r="P94" s="8"/>
      <c r="Q94" s="8"/>
      <c r="R94" s="8"/>
      <c r="S94" s="8"/>
      <c r="T94" s="8"/>
      <c r="U94" s="8"/>
    </row>
    <row r="95" spans="2:21" ht="15.05" customHeight="1" x14ac:dyDescent="0.3">
      <c r="B95" s="8"/>
      <c r="C95" s="8"/>
      <c r="D95" s="8"/>
      <c r="E95" s="8"/>
      <c r="F95" s="14"/>
      <c r="G95" s="8"/>
      <c r="H95" s="8"/>
      <c r="I95" s="8"/>
      <c r="J95" s="8"/>
      <c r="K95" s="12"/>
      <c r="L95" s="12"/>
      <c r="M95" s="8"/>
      <c r="N95" s="12"/>
      <c r="O95" s="12"/>
      <c r="P95" s="8"/>
      <c r="Q95" s="8"/>
      <c r="R95" s="8"/>
      <c r="S95" s="8"/>
      <c r="T95" s="8"/>
      <c r="U95" s="8"/>
    </row>
    <row r="96" spans="2:21" ht="15.05" customHeight="1" x14ac:dyDescent="0.3">
      <c r="B96" s="8"/>
      <c r="C96" s="8"/>
      <c r="D96" s="8"/>
      <c r="E96" s="8"/>
      <c r="F96" s="14"/>
      <c r="G96" s="8"/>
      <c r="H96" s="8"/>
      <c r="I96" s="8"/>
      <c r="J96" s="8"/>
      <c r="K96" s="12"/>
      <c r="L96" s="12"/>
      <c r="M96" s="8"/>
      <c r="N96" s="12"/>
      <c r="O96" s="12"/>
      <c r="P96" s="8"/>
      <c r="Q96" s="8"/>
      <c r="R96" s="8"/>
      <c r="S96" s="8"/>
      <c r="T96" s="8"/>
      <c r="U96" s="8"/>
    </row>
    <row r="97" spans="2:21" ht="15.05" customHeight="1" x14ac:dyDescent="0.3">
      <c r="B97" s="8"/>
      <c r="C97" s="8"/>
      <c r="D97" s="8"/>
      <c r="E97" s="8"/>
      <c r="F97" s="14"/>
      <c r="G97" s="8"/>
      <c r="H97" s="8"/>
      <c r="I97" s="8"/>
      <c r="J97" s="8"/>
      <c r="K97" s="12"/>
      <c r="L97" s="12"/>
      <c r="M97" s="8"/>
      <c r="N97" s="12"/>
      <c r="O97" s="12"/>
      <c r="P97" s="8"/>
      <c r="Q97" s="8"/>
      <c r="R97" s="8"/>
      <c r="S97" s="8"/>
      <c r="T97" s="8"/>
      <c r="U97" s="8"/>
    </row>
    <row r="98" spans="2:21" ht="15.05" customHeight="1" x14ac:dyDescent="0.3">
      <c r="B98" s="8"/>
      <c r="C98" s="8"/>
      <c r="D98" s="8"/>
      <c r="E98" s="8"/>
      <c r="F98" s="14"/>
      <c r="G98" s="8"/>
      <c r="H98" s="8"/>
      <c r="I98" s="8"/>
      <c r="J98" s="8"/>
      <c r="K98" s="12"/>
      <c r="L98" s="12"/>
      <c r="M98" s="8"/>
      <c r="N98" s="12"/>
      <c r="O98" s="12"/>
      <c r="P98" s="8"/>
      <c r="Q98" s="8"/>
      <c r="R98" s="8"/>
      <c r="S98" s="8"/>
      <c r="T98" s="8"/>
      <c r="U98" s="8"/>
    </row>
    <row r="99" spans="2:21" ht="15.05" customHeight="1" x14ac:dyDescent="0.3">
      <c r="B99" s="8"/>
      <c r="C99" s="8"/>
      <c r="D99" s="8"/>
      <c r="E99" s="8"/>
      <c r="F99" s="14"/>
      <c r="G99" s="8"/>
      <c r="H99" s="8"/>
      <c r="I99" s="8"/>
      <c r="J99" s="8"/>
      <c r="K99" s="12"/>
      <c r="L99" s="12"/>
      <c r="M99" s="8"/>
      <c r="N99" s="12"/>
      <c r="O99" s="12"/>
      <c r="P99" s="8"/>
      <c r="Q99" s="8"/>
      <c r="R99" s="8"/>
      <c r="S99" s="8"/>
      <c r="T99" s="8"/>
      <c r="U99" s="8"/>
    </row>
  </sheetData>
  <sheetProtection insertHyperlinks="0" selectLockedCells="1"/>
  <mergeCells count="11">
    <mergeCell ref="A6:M6"/>
    <mergeCell ref="M8:M9"/>
    <mergeCell ref="G8:H8"/>
    <mergeCell ref="I8:J8"/>
    <mergeCell ref="A8:A9"/>
    <mergeCell ref="B8:B9"/>
    <mergeCell ref="E8:F8"/>
    <mergeCell ref="K8:L8"/>
    <mergeCell ref="C8:C9"/>
    <mergeCell ref="D8:D9"/>
    <mergeCell ref="B7:L7"/>
  </mergeCells>
  <phoneticPr fontId="3" type="noConversion"/>
  <dataValidations count="1">
    <dataValidation type="date" allowBlank="1" showInputMessage="1" showErrorMessage="1" sqref="L10:L19 J10:J19 H10 H12:H19 F10:F19" xr:uid="{97E36722-1B41-453D-A2C1-13517D60326F}">
      <formula1>36526</formula1>
      <formula2>47848</formula2>
    </dataValidation>
  </dataValidations>
  <pageMargins left="0.7" right="0.7" top="0.75" bottom="0.75" header="0.3" footer="0.3"/>
  <headerFooter>
    <oddHeader>&amp;R&amp;"Aptos"&amp;10&amp;K000000 Protégé A&amp;1#_x000D_</oddHead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A9EA423-FB56-4235-976A-C8831B922E79}">
          <x14:formula1>
            <xm:f>'Menus déroulants'!$A$3:$A$7</xm:f>
          </x14:formula1>
          <xm:sqref>E10:E59</xm:sqref>
        </x14:dataValidation>
        <x14:dataValidation type="list" allowBlank="1" showInputMessage="1" showErrorMessage="1" xr:uid="{ED52D296-2FC8-4F4B-99C5-53245DA25E85}">
          <x14:formula1>
            <xm:f>'Menus déroulants'!$G$3:$G$6</xm:f>
          </x14:formula1>
          <xm:sqref>I10:I59</xm:sqref>
        </x14:dataValidation>
        <x14:dataValidation type="list" allowBlank="1" showInputMessage="1" showErrorMessage="1" xr:uid="{953569F9-E8D1-4683-8F92-8DDB29B402E9}">
          <x14:formula1>
            <xm:f>'Menus déroulants'!$I$3:$I$8</xm:f>
          </x14:formula1>
          <xm:sqref>K10:K59</xm:sqref>
        </x14:dataValidation>
        <x14:dataValidation type="list" allowBlank="1" showInputMessage="1" showErrorMessage="1" xr:uid="{E036835F-1402-4AAB-895B-B4690EF5072F}">
          <x14:formula1>
            <xm:f>'Menus déroulants'!$D$3:$D$10</xm:f>
          </x14:formula1>
          <xm:sqref>G10:G59</xm:sqref>
        </x14:dataValidation>
        <x14:dataValidation type="list" allowBlank="1" showInputMessage="1" showErrorMessage="1" prompt="Veuillez choisir _x000a_" xr:uid="{766B5A61-67AA-4B4A-B7B3-F9C175C6D86F}">
          <x14:formula1>
            <xm:f>'Menus déroulants'!$K$3:$K$5</xm:f>
          </x14:formula1>
          <xm:sqref>D10:D59</xm:sqref>
        </x14:dataValidation>
        <x14:dataValidation type="list" allowBlank="1" showInputMessage="1" showErrorMessage="1" prompt="Veuillez choisir _x000a_" xr:uid="{CB167336-BB5E-46EC-A1BD-898AAAC7A502}">
          <x14:formula1>
            <xm:f>'Menus déroulants'!$K$7:$K$11</xm:f>
          </x14:formula1>
          <xm:sqref>C10:C59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939F1-C84A-47E3-A064-D77806B6EBD4}">
  <sheetPr>
    <tabColor rgb="FF480048"/>
  </sheetPr>
  <dimension ref="A1:I52"/>
  <sheetViews>
    <sheetView showGridLines="0" zoomScale="90" zoomScaleNormal="90" workbookViewId="0">
      <pane ySplit="5" topLeftCell="A6" activePane="bottomLeft" state="frozen"/>
      <selection pane="bottomLeft" activeCell="D10" sqref="D10:E10"/>
    </sheetView>
  </sheetViews>
  <sheetFormatPr baseColWidth="10" defaultColWidth="11.44140625" defaultRowHeight="15.05" x14ac:dyDescent="0.3"/>
  <cols>
    <col min="1" max="1" width="2.88671875" customWidth="1"/>
    <col min="2" max="2" width="54.6640625" customWidth="1"/>
    <col min="3" max="3" width="1.109375" customWidth="1"/>
    <col min="4" max="4" width="63.5546875" customWidth="1"/>
    <col min="5" max="5" width="19.44140625" customWidth="1"/>
  </cols>
  <sheetData>
    <row r="1" spans="1:9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18" customHeight="1" x14ac:dyDescent="0.3">
      <c r="A2" s="8"/>
      <c r="B2" s="8"/>
      <c r="C2" s="8"/>
      <c r="D2" s="18"/>
      <c r="E2" s="254" t="s">
        <v>0</v>
      </c>
      <c r="F2" s="8"/>
      <c r="G2" s="8"/>
      <c r="H2" s="8"/>
      <c r="I2" s="8"/>
    </row>
    <row r="3" spans="1:9" ht="19" customHeight="1" x14ac:dyDescent="0.3">
      <c r="A3" s="8"/>
      <c r="B3" s="8"/>
      <c r="C3" s="8"/>
      <c r="D3" s="18"/>
      <c r="E3" s="254" t="s">
        <v>1</v>
      </c>
      <c r="F3" s="8"/>
      <c r="G3" s="8"/>
      <c r="H3" s="8"/>
      <c r="I3" s="8"/>
    </row>
    <row r="4" spans="1:9" ht="17.05" x14ac:dyDescent="0.3">
      <c r="A4" s="8"/>
      <c r="B4" s="8"/>
      <c r="C4" s="8"/>
      <c r="D4" s="8"/>
      <c r="E4" s="254" t="s">
        <v>227</v>
      </c>
      <c r="F4" s="8"/>
      <c r="G4" s="8"/>
      <c r="H4" s="8"/>
      <c r="I4" s="8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  <row r="6" spans="1:9" ht="51.05" customHeight="1" x14ac:dyDescent="0.3">
      <c r="A6" s="510" t="s">
        <v>1604</v>
      </c>
      <c r="B6" s="510"/>
      <c r="C6" s="510"/>
      <c r="D6" s="510"/>
      <c r="E6" s="510"/>
      <c r="F6" s="8"/>
      <c r="G6" s="8"/>
      <c r="H6" s="8"/>
      <c r="I6" s="8"/>
    </row>
    <row r="7" spans="1:9" ht="33.549999999999997" customHeight="1" x14ac:dyDescent="0.3">
      <c r="A7" s="8"/>
      <c r="B7" s="517" t="s">
        <v>1614</v>
      </c>
      <c r="C7" s="517"/>
      <c r="D7" s="517"/>
      <c r="E7" s="517"/>
      <c r="F7" s="8"/>
      <c r="G7" s="8"/>
      <c r="H7" s="8"/>
      <c r="I7" s="8"/>
    </row>
    <row r="8" spans="1:9" ht="24.55" customHeight="1" x14ac:dyDescent="0.3">
      <c r="A8" s="511" t="s">
        <v>1586</v>
      </c>
      <c r="B8" s="511"/>
      <c r="C8" s="511"/>
      <c r="D8" s="511"/>
      <c r="E8" s="511"/>
      <c r="F8" s="323"/>
      <c r="G8" s="323"/>
      <c r="H8" s="323"/>
      <c r="I8" s="8"/>
    </row>
    <row r="9" spans="1:9" ht="6.9" customHeight="1" x14ac:dyDescent="0.3">
      <c r="A9" s="328"/>
      <c r="B9" s="377"/>
      <c r="C9" s="328"/>
      <c r="D9" s="328"/>
      <c r="E9" s="376"/>
      <c r="F9" s="8"/>
      <c r="G9" s="8"/>
      <c r="H9" s="8"/>
      <c r="I9" s="8"/>
    </row>
    <row r="10" spans="1:9" ht="54.65" customHeight="1" x14ac:dyDescent="0.3">
      <c r="A10" s="390"/>
      <c r="B10" s="384" t="s">
        <v>1615</v>
      </c>
      <c r="D10" s="512"/>
      <c r="E10" s="513"/>
      <c r="F10" s="383"/>
      <c r="G10" s="383"/>
    </row>
    <row r="11" spans="1:9" ht="6.9" customHeight="1" x14ac:dyDescent="0.3">
      <c r="A11" s="328"/>
      <c r="B11" s="377"/>
      <c r="C11" s="328"/>
      <c r="D11" s="328"/>
      <c r="E11" s="376"/>
      <c r="F11" s="8"/>
      <c r="G11" s="8"/>
      <c r="H11" s="8"/>
      <c r="I11" s="8"/>
    </row>
    <row r="12" spans="1:9" ht="28" customHeight="1" x14ac:dyDescent="0.3">
      <c r="A12" s="390"/>
      <c r="B12" s="516" t="s">
        <v>1603</v>
      </c>
      <c r="C12" s="516"/>
      <c r="D12" s="516"/>
      <c r="E12" s="389"/>
      <c r="F12" s="35"/>
      <c r="G12" s="35"/>
      <c r="H12" s="8"/>
      <c r="I12" s="8"/>
    </row>
    <row r="13" spans="1:9" ht="6.9" customHeight="1" x14ac:dyDescent="0.3">
      <c r="A13" s="328"/>
      <c r="B13" s="377"/>
      <c r="C13" s="328"/>
      <c r="D13" s="328"/>
      <c r="E13" s="376"/>
      <c r="F13" s="8"/>
      <c r="G13" s="8"/>
      <c r="H13" s="8"/>
      <c r="I13" s="8"/>
    </row>
    <row r="14" spans="1:9" ht="28" customHeight="1" x14ac:dyDescent="0.3">
      <c r="A14" s="390"/>
      <c r="B14" s="328" t="s">
        <v>1555</v>
      </c>
      <c r="C14" s="35"/>
      <c r="D14" s="518"/>
      <c r="E14" s="519"/>
      <c r="F14" s="20"/>
      <c r="G14" s="8"/>
      <c r="H14" s="8"/>
      <c r="I14" s="8"/>
    </row>
    <row r="15" spans="1:9" ht="6.9" customHeight="1" x14ac:dyDescent="0.3">
      <c r="A15" s="328"/>
      <c r="B15" s="377"/>
      <c r="C15" s="328"/>
      <c r="D15" s="328"/>
      <c r="E15" s="376"/>
      <c r="F15" s="8"/>
      <c r="G15" s="8"/>
      <c r="H15" s="8"/>
      <c r="I15" s="8"/>
    </row>
    <row r="16" spans="1:9" ht="23.4" customHeight="1" x14ac:dyDescent="0.3">
      <c r="A16" s="390"/>
      <c r="B16" s="374" t="s">
        <v>1616</v>
      </c>
      <c r="C16" s="35"/>
      <c r="D16" s="520"/>
      <c r="E16" s="520"/>
      <c r="F16" s="20"/>
      <c r="G16" s="8"/>
      <c r="H16" s="8"/>
      <c r="I16" s="8"/>
    </row>
    <row r="17" spans="1:9" ht="6.9" customHeight="1" x14ac:dyDescent="0.3">
      <c r="A17" s="328"/>
      <c r="B17" s="377"/>
      <c r="C17" s="328"/>
      <c r="D17" s="328"/>
      <c r="E17" s="376"/>
      <c r="F17" s="8"/>
      <c r="G17" s="8"/>
      <c r="H17" s="8"/>
      <c r="I17" s="8"/>
    </row>
    <row r="18" spans="1:9" ht="54.65" customHeight="1" x14ac:dyDescent="0.3">
      <c r="B18" s="385" t="s">
        <v>1564</v>
      </c>
      <c r="D18" s="512"/>
      <c r="E18" s="513"/>
      <c r="F18" s="383"/>
      <c r="G18" s="383"/>
    </row>
    <row r="19" spans="1:9" ht="6.9" customHeight="1" x14ac:dyDescent="0.3">
      <c r="A19" s="328"/>
      <c r="B19" s="377"/>
      <c r="C19" s="328"/>
      <c r="D19" s="328"/>
      <c r="E19" s="376"/>
      <c r="F19" s="8"/>
      <c r="G19" s="8"/>
      <c r="H19" s="8"/>
      <c r="I19" s="8"/>
    </row>
    <row r="20" spans="1:9" ht="53.55" customHeight="1" x14ac:dyDescent="0.3">
      <c r="A20" s="328"/>
      <c r="B20" s="387" t="s">
        <v>1617</v>
      </c>
      <c r="C20" s="328"/>
      <c r="D20" s="514"/>
      <c r="E20" s="515"/>
      <c r="F20" s="8"/>
      <c r="G20" s="8"/>
      <c r="H20" s="8"/>
      <c r="I20" s="8"/>
    </row>
    <row r="21" spans="1:9" ht="6.9" customHeight="1" x14ac:dyDescent="0.3">
      <c r="A21" s="328"/>
      <c r="B21" s="377"/>
      <c r="C21" s="328"/>
      <c r="D21" s="328"/>
      <c r="E21" s="376"/>
      <c r="F21" s="8"/>
      <c r="G21" s="8"/>
      <c r="H21" s="8"/>
      <c r="I21" s="8"/>
    </row>
    <row r="22" spans="1:9" ht="54.65" customHeight="1" x14ac:dyDescent="0.3">
      <c r="B22" s="385" t="s">
        <v>1564</v>
      </c>
      <c r="D22" s="512"/>
      <c r="E22" s="513"/>
      <c r="F22" s="383"/>
      <c r="G22" s="383"/>
    </row>
    <row r="23" spans="1:9" ht="6.9" customHeight="1" x14ac:dyDescent="0.3">
      <c r="A23" s="328"/>
      <c r="B23" s="377"/>
      <c r="C23" s="328"/>
      <c r="D23" s="328"/>
      <c r="E23" s="376"/>
      <c r="F23" s="8"/>
      <c r="G23" s="8"/>
      <c r="H23" s="8"/>
      <c r="I23" s="8"/>
    </row>
    <row r="24" spans="1:9" ht="28" customHeight="1" x14ac:dyDescent="0.3">
      <c r="A24" s="324"/>
      <c r="B24" s="516" t="s">
        <v>1618</v>
      </c>
      <c r="C24" s="516"/>
      <c r="D24" s="516"/>
      <c r="E24" s="330"/>
      <c r="F24" s="35"/>
      <c r="G24" s="35"/>
      <c r="H24" s="8"/>
      <c r="I24" s="8"/>
    </row>
    <row r="25" spans="1:9" ht="6.9" customHeight="1" x14ac:dyDescent="0.3">
      <c r="A25" s="328"/>
      <c r="B25" s="377"/>
      <c r="C25" s="328"/>
      <c r="D25" s="328"/>
      <c r="E25" s="376"/>
      <c r="F25" s="8"/>
      <c r="G25" s="8"/>
      <c r="H25" s="8"/>
      <c r="I25" s="8"/>
    </row>
    <row r="26" spans="1:9" ht="51.9" customHeight="1" x14ac:dyDescent="0.3">
      <c r="B26" s="386" t="s">
        <v>1619</v>
      </c>
      <c r="C26" s="35"/>
      <c r="D26" s="521"/>
      <c r="E26" s="522"/>
      <c r="F26" s="20"/>
      <c r="G26" s="8"/>
      <c r="H26" s="8"/>
      <c r="I26" s="8"/>
    </row>
    <row r="27" spans="1:9" ht="6.9" customHeight="1" x14ac:dyDescent="0.3">
      <c r="A27" s="328"/>
      <c r="B27" s="377"/>
      <c r="C27" s="328"/>
      <c r="D27" s="328"/>
      <c r="E27" s="376"/>
      <c r="F27" s="8"/>
      <c r="G27" s="8"/>
      <c r="H27" s="8"/>
      <c r="I27" s="8"/>
    </row>
    <row r="28" spans="1:9" ht="51.9" customHeight="1" x14ac:dyDescent="0.3">
      <c r="B28" s="385" t="s">
        <v>1564</v>
      </c>
      <c r="D28" s="512"/>
      <c r="E28" s="513"/>
      <c r="F28" s="20"/>
      <c r="G28" s="8"/>
      <c r="H28" s="8"/>
      <c r="I28" s="8"/>
    </row>
    <row r="29" spans="1:9" ht="6.9" customHeight="1" x14ac:dyDescent="0.3">
      <c r="A29" s="328"/>
      <c r="B29" s="377"/>
      <c r="C29" s="328"/>
      <c r="D29" s="328"/>
      <c r="E29" s="376"/>
      <c r="F29" s="8"/>
      <c r="G29" s="8"/>
      <c r="H29" s="8"/>
      <c r="I29" s="8"/>
    </row>
    <row r="30" spans="1:9" ht="17.2" customHeight="1" x14ac:dyDescent="0.3">
      <c r="A30" s="511" t="s">
        <v>1587</v>
      </c>
      <c r="B30" s="511"/>
      <c r="C30" s="511"/>
      <c r="D30" s="511"/>
      <c r="E30" s="511"/>
      <c r="F30" s="380"/>
      <c r="G30" s="325"/>
      <c r="H30" s="325"/>
      <c r="I30" s="8"/>
    </row>
    <row r="31" spans="1:9" ht="7.55" customHeight="1" x14ac:dyDescent="0.3">
      <c r="A31" s="35"/>
      <c r="B31" s="34"/>
      <c r="C31" s="34"/>
      <c r="D31" s="34"/>
      <c r="E31" s="8"/>
      <c r="F31" s="8"/>
      <c r="G31" s="8"/>
      <c r="H31" s="8"/>
      <c r="I31" s="8"/>
    </row>
    <row r="32" spans="1:9" ht="54.65" customHeight="1" x14ac:dyDescent="0.3">
      <c r="B32" s="384" t="s">
        <v>1620</v>
      </c>
      <c r="D32" s="512"/>
      <c r="E32" s="513"/>
      <c r="F32" s="383"/>
      <c r="G32" s="383"/>
    </row>
    <row r="33" spans="1:9" ht="6.9" customHeight="1" x14ac:dyDescent="0.3">
      <c r="A33" s="328"/>
      <c r="B33" s="377"/>
      <c r="C33" s="328"/>
      <c r="D33" s="328"/>
      <c r="E33" s="376"/>
      <c r="F33" s="8"/>
      <c r="G33" s="8"/>
      <c r="H33" s="8"/>
      <c r="I33" s="8"/>
    </row>
    <row r="34" spans="1:9" ht="28" customHeight="1" x14ac:dyDescent="0.3">
      <c r="A34" s="324"/>
      <c r="B34" s="516" t="s">
        <v>1621</v>
      </c>
      <c r="C34" s="516"/>
      <c r="D34" s="516"/>
      <c r="E34" s="330"/>
      <c r="F34" s="8"/>
      <c r="G34" s="8"/>
      <c r="H34" s="8"/>
      <c r="I34" s="8"/>
    </row>
    <row r="35" spans="1:9" ht="6.9" customHeight="1" x14ac:dyDescent="0.3">
      <c r="A35" s="328"/>
      <c r="B35" s="377"/>
      <c r="C35" s="328"/>
      <c r="D35" s="328"/>
      <c r="E35" s="376"/>
      <c r="F35" s="8"/>
      <c r="G35" s="8"/>
      <c r="H35" s="8"/>
      <c r="I35" s="8"/>
    </row>
    <row r="36" spans="1:9" ht="51.9" customHeight="1" x14ac:dyDescent="0.3">
      <c r="B36" s="374" t="s">
        <v>1580</v>
      </c>
      <c r="C36" s="35"/>
      <c r="D36" s="512"/>
      <c r="E36" s="513"/>
      <c r="F36" s="20"/>
      <c r="G36" s="8"/>
      <c r="H36" s="8"/>
      <c r="I36" s="8"/>
    </row>
    <row r="37" spans="1:9" ht="6.9" customHeight="1" x14ac:dyDescent="0.3">
      <c r="A37" s="328"/>
      <c r="B37" s="377"/>
      <c r="C37" s="328"/>
      <c r="D37" s="328"/>
      <c r="E37" s="376"/>
      <c r="F37" s="8"/>
      <c r="G37" s="8"/>
      <c r="H37" s="8"/>
      <c r="I37" s="8"/>
    </row>
    <row r="38" spans="1:9" ht="28" customHeight="1" x14ac:dyDescent="0.3">
      <c r="B38" s="523" t="s">
        <v>1622</v>
      </c>
      <c r="C38" s="523"/>
      <c r="D38" s="523"/>
      <c r="E38" s="330"/>
      <c r="F38" s="20"/>
      <c r="G38" s="8"/>
      <c r="H38" s="8"/>
      <c r="I38" s="8"/>
    </row>
    <row r="39" spans="1:9" ht="6.9" customHeight="1" x14ac:dyDescent="0.3">
      <c r="A39" s="328"/>
      <c r="B39" s="377"/>
      <c r="C39" s="328"/>
      <c r="D39" s="328"/>
      <c r="E39" s="376"/>
      <c r="F39" s="8"/>
      <c r="G39" s="8"/>
      <c r="H39" s="8"/>
      <c r="I39" s="8"/>
    </row>
    <row r="40" spans="1:9" ht="51.9" customHeight="1" x14ac:dyDescent="0.3">
      <c r="B40" s="378" t="s">
        <v>1624</v>
      </c>
      <c r="C40" s="35"/>
      <c r="D40" s="512"/>
      <c r="E40" s="513"/>
      <c r="F40" s="20"/>
      <c r="G40" s="8"/>
      <c r="H40" s="8"/>
      <c r="I40" s="8"/>
    </row>
    <row r="41" spans="1:9" ht="6.9" customHeight="1" x14ac:dyDescent="0.3">
      <c r="A41" s="328"/>
      <c r="B41" s="377"/>
      <c r="C41" s="328"/>
      <c r="D41" s="328"/>
      <c r="E41" s="376"/>
      <c r="F41" s="8"/>
      <c r="G41" s="8"/>
      <c r="H41" s="8"/>
      <c r="I41" s="8"/>
    </row>
    <row r="42" spans="1:9" ht="28" customHeight="1" x14ac:dyDescent="0.3">
      <c r="B42" s="4" t="s">
        <v>1623</v>
      </c>
      <c r="C42" s="35"/>
      <c r="D42" s="375"/>
      <c r="E42" s="330"/>
      <c r="F42" s="20"/>
      <c r="G42" s="8"/>
      <c r="H42" s="8"/>
      <c r="I42" s="8"/>
    </row>
    <row r="43" spans="1:9" ht="6.9" customHeight="1" x14ac:dyDescent="0.3">
      <c r="A43" s="328"/>
      <c r="B43" s="377"/>
      <c r="C43" s="328"/>
      <c r="D43" s="328"/>
      <c r="E43" s="376"/>
      <c r="F43" s="8"/>
      <c r="G43" s="8"/>
      <c r="H43" s="8"/>
      <c r="I43" s="8"/>
    </row>
    <row r="44" spans="1:9" ht="51.9" customHeight="1" x14ac:dyDescent="0.3">
      <c r="B44" s="378" t="s">
        <v>1624</v>
      </c>
      <c r="C44" s="35"/>
      <c r="D44" s="512"/>
      <c r="E44" s="513"/>
      <c r="F44" s="20"/>
      <c r="G44" s="8"/>
      <c r="H44" s="8"/>
      <c r="I44" s="8"/>
    </row>
    <row r="45" spans="1:9" ht="6.9" customHeight="1" x14ac:dyDescent="0.3">
      <c r="A45" s="328"/>
      <c r="B45" s="377"/>
      <c r="C45" s="328"/>
      <c r="D45" s="328"/>
      <c r="E45" s="376"/>
      <c r="F45" s="8"/>
      <c r="G45" s="8"/>
      <c r="H45" s="8"/>
      <c r="I45" s="8"/>
    </row>
    <row r="46" spans="1:9" ht="17.55" customHeight="1" x14ac:dyDescent="0.3">
      <c r="A46" s="326"/>
      <c r="B46" s="326"/>
      <c r="C46" s="326"/>
      <c r="D46" s="326"/>
    </row>
    <row r="47" spans="1:9" x14ac:dyDescent="0.3">
      <c r="A47" s="8"/>
      <c r="B47" s="327"/>
      <c r="C47" s="327"/>
      <c r="D47" s="327"/>
      <c r="E47" s="327"/>
      <c r="F47" s="8"/>
      <c r="G47" s="8"/>
      <c r="H47" s="8"/>
      <c r="I47" s="8"/>
    </row>
    <row r="48" spans="1:9" x14ac:dyDescent="0.3">
      <c r="A48" s="8"/>
      <c r="B48" s="327"/>
      <c r="C48" s="327"/>
      <c r="D48" s="327"/>
      <c r="E48" s="327"/>
      <c r="F48" s="8"/>
      <c r="G48" s="8"/>
      <c r="H48" s="8"/>
      <c r="I48" s="8"/>
    </row>
    <row r="49" spans="1:9" x14ac:dyDescent="0.3">
      <c r="A49" s="8"/>
      <c r="B49" s="327"/>
      <c r="C49" s="327"/>
      <c r="D49" s="327"/>
      <c r="E49" s="327"/>
      <c r="F49" s="8"/>
      <c r="G49" s="8"/>
      <c r="H49" s="8"/>
      <c r="I49" s="8"/>
    </row>
    <row r="50" spans="1:9" x14ac:dyDescent="0.3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">
      <c r="A52" s="8"/>
      <c r="B52" s="8"/>
      <c r="C52" s="8"/>
      <c r="D52" s="8"/>
      <c r="E52" s="8"/>
      <c r="F52" s="8"/>
      <c r="G52" s="8"/>
      <c r="H52" s="8"/>
      <c r="I52" s="8"/>
    </row>
  </sheetData>
  <sheetProtection selectLockedCells="1"/>
  <mergeCells count="20">
    <mergeCell ref="D36:E36"/>
    <mergeCell ref="D40:E40"/>
    <mergeCell ref="D44:E44"/>
    <mergeCell ref="D14:E14"/>
    <mergeCell ref="D16:E16"/>
    <mergeCell ref="D26:E26"/>
    <mergeCell ref="D32:E32"/>
    <mergeCell ref="B34:D34"/>
    <mergeCell ref="B38:D38"/>
    <mergeCell ref="A6:E6"/>
    <mergeCell ref="A8:E8"/>
    <mergeCell ref="A30:E30"/>
    <mergeCell ref="D18:E18"/>
    <mergeCell ref="D28:E28"/>
    <mergeCell ref="D20:E20"/>
    <mergeCell ref="D22:E22"/>
    <mergeCell ref="B24:D24"/>
    <mergeCell ref="B12:D12"/>
    <mergeCell ref="D10:E10"/>
    <mergeCell ref="B7:E7"/>
  </mergeCells>
  <pageMargins left="0.7" right="0.7" top="0.75" bottom="0.75" header="0.3" footer="0.3"/>
  <headerFooter>
    <oddHeader>&amp;R&amp;"Aptos"&amp;10&amp;K000000 Protégé A&amp;1#_x000D_</oddHead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3E5E561-D8DC-4D9C-8B63-DC013C583358}">
          <x14:formula1>
            <xm:f>'Menus déroulants'!$A$16:$A$18</xm:f>
          </x14:formula1>
          <xm:sqref>E34 E42 E38 E14 E12</xm:sqref>
        </x14:dataValidation>
        <x14:dataValidation type="list" allowBlank="1" showInputMessage="1" showErrorMessage="1" xr:uid="{9C644086-B434-420B-A71F-3D5600952AB6}">
          <x14:formula1>
            <xm:f>'Menus déroulants'!$A$35:$A$40</xm:f>
          </x14:formula1>
          <xm:sqref>E24</xm:sqref>
        </x14:dataValidation>
        <x14:dataValidation type="list" allowBlank="1" showInputMessage="1" showErrorMessage="1" xr:uid="{D83E2476-0CF4-4D84-87D1-F07D3F772685}">
          <x14:formula1>
            <xm:f>'Menus déroulants'!$A$20:$A$25</xm:f>
          </x14:formula1>
          <xm:sqref>D16:D17 E16</xm:sqref>
        </x14:dataValidation>
        <x14:dataValidation type="list" allowBlank="1" showInputMessage="1" showErrorMessage="1" xr:uid="{75A1EAE5-FA47-4D80-B188-33D76F4CF9DA}">
          <x14:formula1>
            <xm:f>'Menus déroulants'!$A$28:$A$33</xm:f>
          </x14:formula1>
          <xm:sqref>D20:E20</xm:sqref>
        </x14:dataValidation>
        <x14:dataValidation type="list" allowBlank="1" showInputMessage="1" showErrorMessage="1" xr:uid="{F0011083-B6E0-425F-81E5-F31656F6B928}">
          <x14:formula1>
            <xm:f>'Menus déroulants'!$A$43:$A$50</xm:f>
          </x14:formula1>
          <xm:sqref>D26:E26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23881-293E-4E17-BE0E-ED7DE2DD2C33}">
  <sheetPr>
    <tabColor theme="7"/>
  </sheetPr>
  <dimension ref="A1:N1288"/>
  <sheetViews>
    <sheetView workbookViewId="0">
      <selection activeCell="Q19" sqref="Q19"/>
    </sheetView>
  </sheetViews>
  <sheetFormatPr baseColWidth="10" defaultColWidth="11.44140625" defaultRowHeight="15.05" x14ac:dyDescent="0.3"/>
  <cols>
    <col min="1" max="1" width="17.5546875" customWidth="1"/>
    <col min="5" max="5" width="12.88671875" customWidth="1"/>
    <col min="7" max="7" width="13.109375" customWidth="1"/>
  </cols>
  <sheetData>
    <row r="1" spans="1:14" ht="20.95" x14ac:dyDescent="0.4">
      <c r="A1" s="19" t="s">
        <v>228</v>
      </c>
    </row>
    <row r="2" spans="1:14" x14ac:dyDescent="0.3">
      <c r="A2" s="1" t="s">
        <v>222</v>
      </c>
      <c r="D2" s="1" t="s">
        <v>223</v>
      </c>
      <c r="G2" s="1" t="s">
        <v>138</v>
      </c>
      <c r="I2" s="1" t="s">
        <v>229</v>
      </c>
      <c r="K2" s="1" t="s">
        <v>221</v>
      </c>
      <c r="N2" s="1" t="s">
        <v>230</v>
      </c>
    </row>
    <row r="4" spans="1:14" x14ac:dyDescent="0.3">
      <c r="A4" t="s">
        <v>231</v>
      </c>
      <c r="D4" t="s">
        <v>231</v>
      </c>
      <c r="G4" t="s">
        <v>231</v>
      </c>
      <c r="I4" t="s">
        <v>231</v>
      </c>
      <c r="K4" t="s">
        <v>232</v>
      </c>
      <c r="N4" s="36" t="s">
        <v>233</v>
      </c>
    </row>
    <row r="5" spans="1:14" x14ac:dyDescent="0.3">
      <c r="A5" t="s">
        <v>234</v>
      </c>
      <c r="D5" t="s">
        <v>235</v>
      </c>
      <c r="G5" t="s">
        <v>236</v>
      </c>
      <c r="I5" t="s">
        <v>237</v>
      </c>
      <c r="K5" t="s">
        <v>238</v>
      </c>
      <c r="N5" s="36" t="s">
        <v>239</v>
      </c>
    </row>
    <row r="6" spans="1:14" x14ac:dyDescent="0.3">
      <c r="A6" t="s">
        <v>240</v>
      </c>
      <c r="D6" t="s">
        <v>241</v>
      </c>
      <c r="G6" t="s">
        <v>242</v>
      </c>
      <c r="I6" t="s">
        <v>243</v>
      </c>
      <c r="K6" s="1" t="s">
        <v>244</v>
      </c>
      <c r="N6" s="36" t="s">
        <v>245</v>
      </c>
    </row>
    <row r="7" spans="1:14" x14ac:dyDescent="0.3">
      <c r="A7" t="s">
        <v>246</v>
      </c>
      <c r="D7" t="s">
        <v>247</v>
      </c>
      <c r="I7" t="s">
        <v>248</v>
      </c>
      <c r="K7" s="13" t="s">
        <v>249</v>
      </c>
      <c r="N7" s="36" t="s">
        <v>250</v>
      </c>
    </row>
    <row r="8" spans="1:14" x14ac:dyDescent="0.3">
      <c r="D8" t="s">
        <v>251</v>
      </c>
      <c r="I8" t="s">
        <v>252</v>
      </c>
      <c r="K8" s="13" t="s">
        <v>253</v>
      </c>
      <c r="N8" s="36" t="s">
        <v>254</v>
      </c>
    </row>
    <row r="9" spans="1:14" x14ac:dyDescent="0.3">
      <c r="A9" t="s">
        <v>255</v>
      </c>
      <c r="B9" t="s">
        <v>256</v>
      </c>
      <c r="D9" t="s">
        <v>257</v>
      </c>
      <c r="K9" s="13" t="s">
        <v>258</v>
      </c>
      <c r="N9" s="36" t="s">
        <v>254</v>
      </c>
    </row>
    <row r="10" spans="1:14" x14ac:dyDescent="0.3">
      <c r="A10" t="s">
        <v>259</v>
      </c>
      <c r="B10" t="s">
        <v>260</v>
      </c>
      <c r="D10" t="s">
        <v>261</v>
      </c>
      <c r="K10" s="13" t="s">
        <v>262</v>
      </c>
      <c r="N10" s="36" t="s">
        <v>263</v>
      </c>
    </row>
    <row r="11" spans="1:14" x14ac:dyDescent="0.3">
      <c r="A11" t="s">
        <v>264</v>
      </c>
      <c r="B11" t="s">
        <v>265</v>
      </c>
      <c r="D11" t="s">
        <v>266</v>
      </c>
      <c r="E11" t="s">
        <v>267</v>
      </c>
      <c r="K11" s="13" t="s">
        <v>268</v>
      </c>
      <c r="N11" s="36" t="s">
        <v>269</v>
      </c>
    </row>
    <row r="12" spans="1:14" x14ac:dyDescent="0.3">
      <c r="A12" t="s">
        <v>270</v>
      </c>
      <c r="B12" t="s">
        <v>271</v>
      </c>
      <c r="D12" t="s">
        <v>272</v>
      </c>
      <c r="E12" t="s">
        <v>273</v>
      </c>
      <c r="N12" s="36" t="s">
        <v>274</v>
      </c>
    </row>
    <row r="13" spans="1:14" x14ac:dyDescent="0.3">
      <c r="D13" t="s">
        <v>275</v>
      </c>
      <c r="N13" s="36" t="s">
        <v>276</v>
      </c>
    </row>
    <row r="14" spans="1:14" x14ac:dyDescent="0.3">
      <c r="D14" t="s">
        <v>277</v>
      </c>
      <c r="N14" s="36" t="s">
        <v>278</v>
      </c>
    </row>
    <row r="15" spans="1:14" ht="20.95" x14ac:dyDescent="0.4">
      <c r="A15" s="19" t="s">
        <v>279</v>
      </c>
      <c r="N15" s="36" t="s">
        <v>280</v>
      </c>
    </row>
    <row r="16" spans="1:14" x14ac:dyDescent="0.3">
      <c r="N16" s="36" t="s">
        <v>281</v>
      </c>
    </row>
    <row r="17" spans="1:14" x14ac:dyDescent="0.3">
      <c r="A17" t="s">
        <v>232</v>
      </c>
      <c r="N17" s="36" t="s">
        <v>282</v>
      </c>
    </row>
    <row r="18" spans="1:14" x14ac:dyDescent="0.3">
      <c r="A18" t="s">
        <v>238</v>
      </c>
      <c r="N18" s="36" t="s">
        <v>283</v>
      </c>
    </row>
    <row r="19" spans="1:14" x14ac:dyDescent="0.3">
      <c r="N19" s="36" t="s">
        <v>284</v>
      </c>
    </row>
    <row r="20" spans="1:14" x14ac:dyDescent="0.3">
      <c r="A20" t="s">
        <v>1559</v>
      </c>
      <c r="N20" s="36" t="s">
        <v>285</v>
      </c>
    </row>
    <row r="21" spans="1:14" x14ac:dyDescent="0.3">
      <c r="A21" t="s">
        <v>1560</v>
      </c>
      <c r="N21" s="36" t="s">
        <v>286</v>
      </c>
    </row>
    <row r="22" spans="1:14" x14ac:dyDescent="0.3">
      <c r="A22" t="s">
        <v>1565</v>
      </c>
      <c r="N22" s="36" t="s">
        <v>287</v>
      </c>
    </row>
    <row r="23" spans="1:14" x14ac:dyDescent="0.3">
      <c r="A23" t="s">
        <v>1562</v>
      </c>
      <c r="N23" s="36" t="s">
        <v>288</v>
      </c>
    </row>
    <row r="24" spans="1:14" x14ac:dyDescent="0.3">
      <c r="A24" t="s">
        <v>1563</v>
      </c>
      <c r="N24" s="36" t="s">
        <v>289</v>
      </c>
    </row>
    <row r="25" spans="1:14" x14ac:dyDescent="0.3">
      <c r="A25" t="s">
        <v>1569</v>
      </c>
      <c r="N25" s="36" t="s">
        <v>290</v>
      </c>
    </row>
    <row r="26" spans="1:14" x14ac:dyDescent="0.3">
      <c r="N26" s="36" t="s">
        <v>291</v>
      </c>
    </row>
    <row r="27" spans="1:14" x14ac:dyDescent="0.3">
      <c r="N27" s="36" t="s">
        <v>291</v>
      </c>
    </row>
    <row r="28" spans="1:14" x14ac:dyDescent="0.3">
      <c r="A28" t="s">
        <v>1577</v>
      </c>
      <c r="N28" s="36" t="s">
        <v>292</v>
      </c>
    </row>
    <row r="29" spans="1:14" x14ac:dyDescent="0.3">
      <c r="A29" t="s">
        <v>1578</v>
      </c>
      <c r="N29" s="36" t="s">
        <v>293</v>
      </c>
    </row>
    <row r="30" spans="1:14" x14ac:dyDescent="0.3">
      <c r="A30" t="s">
        <v>1579</v>
      </c>
      <c r="N30" s="36" t="s">
        <v>294</v>
      </c>
    </row>
    <row r="31" spans="1:14" x14ac:dyDescent="0.3">
      <c r="A31" t="s">
        <v>1571</v>
      </c>
      <c r="N31" s="36" t="s">
        <v>295</v>
      </c>
    </row>
    <row r="32" spans="1:14" x14ac:dyDescent="0.3">
      <c r="A32" t="s">
        <v>1567</v>
      </c>
      <c r="N32" s="36" t="s">
        <v>296</v>
      </c>
    </row>
    <row r="33" spans="1:14" x14ac:dyDescent="0.3">
      <c r="A33" t="s">
        <v>1570</v>
      </c>
      <c r="N33" s="36" t="s">
        <v>297</v>
      </c>
    </row>
    <row r="34" spans="1:14" x14ac:dyDescent="0.3">
      <c r="N34" s="36" t="s">
        <v>298</v>
      </c>
    </row>
    <row r="35" spans="1:14" x14ac:dyDescent="0.3">
      <c r="A35" s="388">
        <v>1</v>
      </c>
      <c r="N35" s="36" t="s">
        <v>299</v>
      </c>
    </row>
    <row r="36" spans="1:14" x14ac:dyDescent="0.3">
      <c r="A36" s="388" t="s">
        <v>1581</v>
      </c>
      <c r="N36" s="36" t="s">
        <v>300</v>
      </c>
    </row>
    <row r="37" spans="1:14" x14ac:dyDescent="0.3">
      <c r="A37" s="382" t="s">
        <v>1582</v>
      </c>
      <c r="N37" s="36" t="s">
        <v>301</v>
      </c>
    </row>
    <row r="38" spans="1:14" x14ac:dyDescent="0.3">
      <c r="A38" s="382" t="s">
        <v>1583</v>
      </c>
      <c r="N38" s="36" t="s">
        <v>302</v>
      </c>
    </row>
    <row r="39" spans="1:14" x14ac:dyDescent="0.3">
      <c r="A39" s="382" t="s">
        <v>1584</v>
      </c>
      <c r="N39" s="36" t="s">
        <v>303</v>
      </c>
    </row>
    <row r="40" spans="1:14" x14ac:dyDescent="0.3">
      <c r="A40" s="388">
        <v>0</v>
      </c>
      <c r="N40" s="36" t="s">
        <v>304</v>
      </c>
    </row>
    <row r="41" spans="1:14" x14ac:dyDescent="0.3">
      <c r="A41" s="388"/>
      <c r="N41" s="36" t="s">
        <v>305</v>
      </c>
    </row>
    <row r="42" spans="1:14" x14ac:dyDescent="0.3">
      <c r="N42" s="36" t="s">
        <v>306</v>
      </c>
    </row>
    <row r="43" spans="1:14" x14ac:dyDescent="0.3">
      <c r="A43" t="s">
        <v>1566</v>
      </c>
      <c r="N43" s="36" t="s">
        <v>307</v>
      </c>
    </row>
    <row r="44" spans="1:14" x14ac:dyDescent="0.3">
      <c r="A44" t="s">
        <v>1573</v>
      </c>
      <c r="N44" s="36" t="s">
        <v>308</v>
      </c>
    </row>
    <row r="45" spans="1:14" x14ac:dyDescent="0.3">
      <c r="A45" t="s">
        <v>1572</v>
      </c>
      <c r="N45" s="36" t="s">
        <v>309</v>
      </c>
    </row>
    <row r="46" spans="1:14" x14ac:dyDescent="0.3">
      <c r="A46" t="s">
        <v>1574</v>
      </c>
      <c r="N46" s="36" t="s">
        <v>310</v>
      </c>
    </row>
    <row r="47" spans="1:14" x14ac:dyDescent="0.3">
      <c r="A47" t="s">
        <v>1575</v>
      </c>
      <c r="N47" s="36" t="s">
        <v>311</v>
      </c>
    </row>
    <row r="48" spans="1:14" x14ac:dyDescent="0.3">
      <c r="A48" t="s">
        <v>1576</v>
      </c>
      <c r="N48" s="36" t="s">
        <v>312</v>
      </c>
    </row>
    <row r="49" spans="1:14" x14ac:dyDescent="0.3">
      <c r="A49" t="s">
        <v>1568</v>
      </c>
      <c r="N49" s="36" t="s">
        <v>313</v>
      </c>
    </row>
    <row r="50" spans="1:14" x14ac:dyDescent="0.3">
      <c r="A50" t="s">
        <v>1561</v>
      </c>
      <c r="N50" s="36" t="s">
        <v>314</v>
      </c>
    </row>
    <row r="51" spans="1:14" x14ac:dyDescent="0.3">
      <c r="N51" s="36" t="s">
        <v>315</v>
      </c>
    </row>
    <row r="52" spans="1:14" x14ac:dyDescent="0.3">
      <c r="N52" s="36" t="s">
        <v>316</v>
      </c>
    </row>
    <row r="53" spans="1:14" ht="20.95" x14ac:dyDescent="0.4">
      <c r="A53" s="19" t="s">
        <v>1592</v>
      </c>
      <c r="N53" s="36" t="s">
        <v>317</v>
      </c>
    </row>
    <row r="54" spans="1:14" x14ac:dyDescent="0.3">
      <c r="N54" s="36" t="s">
        <v>318</v>
      </c>
    </row>
    <row r="55" spans="1:14" x14ac:dyDescent="0.3">
      <c r="A55" t="s">
        <v>1593</v>
      </c>
      <c r="N55" s="36" t="s">
        <v>319</v>
      </c>
    </row>
    <row r="56" spans="1:14" x14ac:dyDescent="0.3">
      <c r="A56" t="s">
        <v>1594</v>
      </c>
      <c r="N56" s="36" t="s">
        <v>320</v>
      </c>
    </row>
    <row r="57" spans="1:14" x14ac:dyDescent="0.3">
      <c r="A57" t="s">
        <v>1599</v>
      </c>
      <c r="N57" s="36" t="s">
        <v>321</v>
      </c>
    </row>
    <row r="58" spans="1:14" x14ac:dyDescent="0.3">
      <c r="A58" t="s">
        <v>1595</v>
      </c>
      <c r="N58" s="36" t="s">
        <v>321</v>
      </c>
    </row>
    <row r="59" spans="1:14" x14ac:dyDescent="0.3">
      <c r="A59" t="s">
        <v>1596</v>
      </c>
      <c r="N59" s="36" t="s">
        <v>322</v>
      </c>
    </row>
    <row r="60" spans="1:14" x14ac:dyDescent="0.3">
      <c r="A60" t="s">
        <v>1597</v>
      </c>
      <c r="N60" s="36" t="s">
        <v>323</v>
      </c>
    </row>
    <row r="61" spans="1:14" x14ac:dyDescent="0.3">
      <c r="A61" t="s">
        <v>1600</v>
      </c>
      <c r="N61" s="36" t="s">
        <v>324</v>
      </c>
    </row>
    <row r="62" spans="1:14" x14ac:dyDescent="0.3">
      <c r="A62" t="s">
        <v>1598</v>
      </c>
      <c r="N62" s="36" t="s">
        <v>325</v>
      </c>
    </row>
    <row r="63" spans="1:14" x14ac:dyDescent="0.3">
      <c r="N63" s="36" t="s">
        <v>326</v>
      </c>
    </row>
    <row r="64" spans="1:14" x14ac:dyDescent="0.3">
      <c r="N64" s="36" t="s">
        <v>327</v>
      </c>
    </row>
    <row r="65" spans="14:14" x14ac:dyDescent="0.3">
      <c r="N65" s="36" t="s">
        <v>328</v>
      </c>
    </row>
    <row r="66" spans="14:14" x14ac:dyDescent="0.3">
      <c r="N66" s="36" t="s">
        <v>329</v>
      </c>
    </row>
    <row r="67" spans="14:14" x14ac:dyDescent="0.3">
      <c r="N67" s="36" t="s">
        <v>330</v>
      </c>
    </row>
    <row r="68" spans="14:14" x14ac:dyDescent="0.3">
      <c r="N68" s="36" t="s">
        <v>331</v>
      </c>
    </row>
    <row r="69" spans="14:14" x14ac:dyDescent="0.3">
      <c r="N69" s="36" t="s">
        <v>332</v>
      </c>
    </row>
    <row r="70" spans="14:14" x14ac:dyDescent="0.3">
      <c r="N70" s="36" t="s">
        <v>333</v>
      </c>
    </row>
    <row r="71" spans="14:14" x14ac:dyDescent="0.3">
      <c r="N71" s="36" t="s">
        <v>334</v>
      </c>
    </row>
    <row r="72" spans="14:14" x14ac:dyDescent="0.3">
      <c r="N72" s="36" t="s">
        <v>335</v>
      </c>
    </row>
    <row r="73" spans="14:14" x14ac:dyDescent="0.3">
      <c r="N73" s="36" t="s">
        <v>336</v>
      </c>
    </row>
    <row r="74" spans="14:14" x14ac:dyDescent="0.3">
      <c r="N74" s="36" t="s">
        <v>337</v>
      </c>
    </row>
    <row r="75" spans="14:14" x14ac:dyDescent="0.3">
      <c r="N75" s="36" t="s">
        <v>338</v>
      </c>
    </row>
    <row r="76" spans="14:14" x14ac:dyDescent="0.3">
      <c r="N76" s="36" t="s">
        <v>339</v>
      </c>
    </row>
    <row r="77" spans="14:14" x14ac:dyDescent="0.3">
      <c r="N77" s="36" t="s">
        <v>340</v>
      </c>
    </row>
    <row r="78" spans="14:14" x14ac:dyDescent="0.3">
      <c r="N78" s="36" t="s">
        <v>341</v>
      </c>
    </row>
    <row r="79" spans="14:14" x14ac:dyDescent="0.3">
      <c r="N79" s="36" t="s">
        <v>342</v>
      </c>
    </row>
    <row r="80" spans="14:14" x14ac:dyDescent="0.3">
      <c r="N80" s="36" t="s">
        <v>343</v>
      </c>
    </row>
    <row r="81" spans="14:14" x14ac:dyDescent="0.3">
      <c r="N81" s="36" t="s">
        <v>344</v>
      </c>
    </row>
    <row r="82" spans="14:14" x14ac:dyDescent="0.3">
      <c r="N82" s="36" t="s">
        <v>345</v>
      </c>
    </row>
    <row r="83" spans="14:14" x14ac:dyDescent="0.3">
      <c r="N83" s="36" t="s">
        <v>346</v>
      </c>
    </row>
    <row r="84" spans="14:14" x14ac:dyDescent="0.3">
      <c r="N84" s="36" t="s">
        <v>347</v>
      </c>
    </row>
    <row r="85" spans="14:14" x14ac:dyDescent="0.3">
      <c r="N85" s="36" t="s">
        <v>348</v>
      </c>
    </row>
    <row r="86" spans="14:14" x14ac:dyDescent="0.3">
      <c r="N86" s="36" t="s">
        <v>349</v>
      </c>
    </row>
    <row r="87" spans="14:14" x14ac:dyDescent="0.3">
      <c r="N87" s="36" t="s">
        <v>350</v>
      </c>
    </row>
    <row r="88" spans="14:14" x14ac:dyDescent="0.3">
      <c r="N88" s="36" t="s">
        <v>351</v>
      </c>
    </row>
    <row r="89" spans="14:14" x14ac:dyDescent="0.3">
      <c r="N89" s="36" t="s">
        <v>352</v>
      </c>
    </row>
    <row r="90" spans="14:14" x14ac:dyDescent="0.3">
      <c r="N90" s="36" t="s">
        <v>353</v>
      </c>
    </row>
    <row r="91" spans="14:14" x14ac:dyDescent="0.3">
      <c r="N91" s="36" t="s">
        <v>354</v>
      </c>
    </row>
    <row r="92" spans="14:14" x14ac:dyDescent="0.3">
      <c r="N92" s="36" t="s">
        <v>355</v>
      </c>
    </row>
    <row r="93" spans="14:14" x14ac:dyDescent="0.3">
      <c r="N93" s="36" t="s">
        <v>356</v>
      </c>
    </row>
    <row r="94" spans="14:14" x14ac:dyDescent="0.3">
      <c r="N94" s="36" t="s">
        <v>357</v>
      </c>
    </row>
    <row r="95" spans="14:14" x14ac:dyDescent="0.3">
      <c r="N95" s="36" t="s">
        <v>357</v>
      </c>
    </row>
    <row r="96" spans="14:14" x14ac:dyDescent="0.3">
      <c r="N96" s="36" t="s">
        <v>358</v>
      </c>
    </row>
    <row r="97" spans="14:14" x14ac:dyDescent="0.3">
      <c r="N97" s="36" t="s">
        <v>359</v>
      </c>
    </row>
    <row r="98" spans="14:14" x14ac:dyDescent="0.3">
      <c r="N98" s="36" t="s">
        <v>360</v>
      </c>
    </row>
    <row r="99" spans="14:14" x14ac:dyDescent="0.3">
      <c r="N99" s="36" t="s">
        <v>361</v>
      </c>
    </row>
    <row r="100" spans="14:14" x14ac:dyDescent="0.3">
      <c r="N100" s="36" t="s">
        <v>362</v>
      </c>
    </row>
    <row r="101" spans="14:14" x14ac:dyDescent="0.3">
      <c r="N101" s="36" t="s">
        <v>363</v>
      </c>
    </row>
    <row r="102" spans="14:14" x14ac:dyDescent="0.3">
      <c r="N102" s="36" t="s">
        <v>364</v>
      </c>
    </row>
    <row r="103" spans="14:14" x14ac:dyDescent="0.3">
      <c r="N103" s="36" t="s">
        <v>365</v>
      </c>
    </row>
    <row r="104" spans="14:14" x14ac:dyDescent="0.3">
      <c r="N104" s="36" t="s">
        <v>366</v>
      </c>
    </row>
    <row r="105" spans="14:14" x14ac:dyDescent="0.3">
      <c r="N105" s="36" t="s">
        <v>367</v>
      </c>
    </row>
    <row r="106" spans="14:14" x14ac:dyDescent="0.3">
      <c r="N106" s="36" t="s">
        <v>368</v>
      </c>
    </row>
    <row r="107" spans="14:14" x14ac:dyDescent="0.3">
      <c r="N107" s="36" t="s">
        <v>369</v>
      </c>
    </row>
    <row r="108" spans="14:14" x14ac:dyDescent="0.3">
      <c r="N108" s="36" t="s">
        <v>370</v>
      </c>
    </row>
    <row r="109" spans="14:14" x14ac:dyDescent="0.3">
      <c r="N109" s="36" t="s">
        <v>371</v>
      </c>
    </row>
    <row r="110" spans="14:14" x14ac:dyDescent="0.3">
      <c r="N110" s="36" t="s">
        <v>372</v>
      </c>
    </row>
    <row r="111" spans="14:14" x14ac:dyDescent="0.3">
      <c r="N111" s="36" t="s">
        <v>373</v>
      </c>
    </row>
    <row r="112" spans="14:14" x14ac:dyDescent="0.3">
      <c r="N112" s="36" t="s">
        <v>374</v>
      </c>
    </row>
    <row r="113" spans="14:14" x14ac:dyDescent="0.3">
      <c r="N113" s="36" t="s">
        <v>375</v>
      </c>
    </row>
    <row r="114" spans="14:14" x14ac:dyDescent="0.3">
      <c r="N114" s="36" t="s">
        <v>376</v>
      </c>
    </row>
    <row r="115" spans="14:14" x14ac:dyDescent="0.3">
      <c r="N115" s="36" t="s">
        <v>377</v>
      </c>
    </row>
    <row r="116" spans="14:14" x14ac:dyDescent="0.3">
      <c r="N116" s="36" t="s">
        <v>378</v>
      </c>
    </row>
    <row r="117" spans="14:14" x14ac:dyDescent="0.3">
      <c r="N117" s="36" t="s">
        <v>379</v>
      </c>
    </row>
    <row r="118" spans="14:14" x14ac:dyDescent="0.3">
      <c r="N118" s="36" t="s">
        <v>380</v>
      </c>
    </row>
    <row r="119" spans="14:14" x14ac:dyDescent="0.3">
      <c r="N119" s="36" t="s">
        <v>381</v>
      </c>
    </row>
    <row r="120" spans="14:14" x14ac:dyDescent="0.3">
      <c r="N120" s="36" t="s">
        <v>382</v>
      </c>
    </row>
    <row r="121" spans="14:14" x14ac:dyDescent="0.3">
      <c r="N121" s="36" t="s">
        <v>383</v>
      </c>
    </row>
    <row r="122" spans="14:14" x14ac:dyDescent="0.3">
      <c r="N122" s="36" t="s">
        <v>384</v>
      </c>
    </row>
    <row r="123" spans="14:14" x14ac:dyDescent="0.3">
      <c r="N123" s="36" t="s">
        <v>385</v>
      </c>
    </row>
    <row r="124" spans="14:14" x14ac:dyDescent="0.3">
      <c r="N124" s="36" t="s">
        <v>386</v>
      </c>
    </row>
    <row r="125" spans="14:14" x14ac:dyDescent="0.3">
      <c r="N125" s="36" t="s">
        <v>387</v>
      </c>
    </row>
    <row r="126" spans="14:14" x14ac:dyDescent="0.3">
      <c r="N126" s="36" t="s">
        <v>388</v>
      </c>
    </row>
    <row r="127" spans="14:14" x14ac:dyDescent="0.3">
      <c r="N127" s="36" t="s">
        <v>389</v>
      </c>
    </row>
    <row r="128" spans="14:14" x14ac:dyDescent="0.3">
      <c r="N128" s="36" t="s">
        <v>390</v>
      </c>
    </row>
    <row r="129" spans="14:14" x14ac:dyDescent="0.3">
      <c r="N129" s="36" t="s">
        <v>391</v>
      </c>
    </row>
    <row r="130" spans="14:14" x14ac:dyDescent="0.3">
      <c r="N130" s="36" t="s">
        <v>391</v>
      </c>
    </row>
    <row r="131" spans="14:14" x14ac:dyDescent="0.3">
      <c r="N131" s="36" t="s">
        <v>392</v>
      </c>
    </row>
    <row r="132" spans="14:14" x14ac:dyDescent="0.3">
      <c r="N132" s="36" t="s">
        <v>393</v>
      </c>
    </row>
    <row r="133" spans="14:14" x14ac:dyDescent="0.3">
      <c r="N133" s="36" t="s">
        <v>394</v>
      </c>
    </row>
    <row r="134" spans="14:14" x14ac:dyDescent="0.3">
      <c r="N134" s="36" t="s">
        <v>395</v>
      </c>
    </row>
    <row r="135" spans="14:14" x14ac:dyDescent="0.3">
      <c r="N135" s="36" t="s">
        <v>395</v>
      </c>
    </row>
    <row r="136" spans="14:14" x14ac:dyDescent="0.3">
      <c r="N136" s="36" t="s">
        <v>396</v>
      </c>
    </row>
    <row r="137" spans="14:14" x14ac:dyDescent="0.3">
      <c r="N137" s="36" t="s">
        <v>397</v>
      </c>
    </row>
    <row r="138" spans="14:14" x14ac:dyDescent="0.3">
      <c r="N138" s="36" t="s">
        <v>398</v>
      </c>
    </row>
    <row r="139" spans="14:14" x14ac:dyDescent="0.3">
      <c r="N139" s="36" t="s">
        <v>399</v>
      </c>
    </row>
    <row r="140" spans="14:14" x14ac:dyDescent="0.3">
      <c r="N140" s="36" t="s">
        <v>400</v>
      </c>
    </row>
    <row r="141" spans="14:14" x14ac:dyDescent="0.3">
      <c r="N141" s="36" t="s">
        <v>401</v>
      </c>
    </row>
    <row r="142" spans="14:14" x14ac:dyDescent="0.3">
      <c r="N142" s="36" t="s">
        <v>402</v>
      </c>
    </row>
    <row r="143" spans="14:14" x14ac:dyDescent="0.3">
      <c r="N143" s="36" t="s">
        <v>403</v>
      </c>
    </row>
    <row r="144" spans="14:14" x14ac:dyDescent="0.3">
      <c r="N144" s="36" t="s">
        <v>404</v>
      </c>
    </row>
    <row r="145" spans="14:14" x14ac:dyDescent="0.3">
      <c r="N145" s="36" t="s">
        <v>405</v>
      </c>
    </row>
    <row r="146" spans="14:14" x14ac:dyDescent="0.3">
      <c r="N146" s="36" t="s">
        <v>406</v>
      </c>
    </row>
    <row r="147" spans="14:14" x14ac:dyDescent="0.3">
      <c r="N147" s="36" t="s">
        <v>407</v>
      </c>
    </row>
    <row r="148" spans="14:14" x14ac:dyDescent="0.3">
      <c r="N148" s="36" t="s">
        <v>408</v>
      </c>
    </row>
    <row r="149" spans="14:14" x14ac:dyDescent="0.3">
      <c r="N149" s="36" t="s">
        <v>409</v>
      </c>
    </row>
    <row r="150" spans="14:14" x14ac:dyDescent="0.3">
      <c r="N150" s="36" t="s">
        <v>410</v>
      </c>
    </row>
    <row r="151" spans="14:14" x14ac:dyDescent="0.3">
      <c r="N151" s="36" t="s">
        <v>411</v>
      </c>
    </row>
    <row r="152" spans="14:14" x14ac:dyDescent="0.3">
      <c r="N152" s="36" t="s">
        <v>412</v>
      </c>
    </row>
    <row r="153" spans="14:14" x14ac:dyDescent="0.3">
      <c r="N153" s="36" t="s">
        <v>413</v>
      </c>
    </row>
    <row r="154" spans="14:14" x14ac:dyDescent="0.3">
      <c r="N154" s="36" t="s">
        <v>414</v>
      </c>
    </row>
    <row r="155" spans="14:14" x14ac:dyDescent="0.3">
      <c r="N155" s="36" t="s">
        <v>415</v>
      </c>
    </row>
    <row r="156" spans="14:14" x14ac:dyDescent="0.3">
      <c r="N156" s="36" t="s">
        <v>416</v>
      </c>
    </row>
    <row r="157" spans="14:14" x14ac:dyDescent="0.3">
      <c r="N157" s="36" t="s">
        <v>417</v>
      </c>
    </row>
    <row r="158" spans="14:14" x14ac:dyDescent="0.3">
      <c r="N158" s="36" t="s">
        <v>418</v>
      </c>
    </row>
    <row r="159" spans="14:14" x14ac:dyDescent="0.3">
      <c r="N159" s="36" t="s">
        <v>419</v>
      </c>
    </row>
    <row r="160" spans="14:14" x14ac:dyDescent="0.3">
      <c r="N160" s="36" t="s">
        <v>420</v>
      </c>
    </row>
    <row r="161" spans="14:14" x14ac:dyDescent="0.3">
      <c r="N161" s="36" t="s">
        <v>421</v>
      </c>
    </row>
    <row r="162" spans="14:14" x14ac:dyDescent="0.3">
      <c r="N162" s="36" t="s">
        <v>422</v>
      </c>
    </row>
    <row r="163" spans="14:14" x14ac:dyDescent="0.3">
      <c r="N163" s="36" t="s">
        <v>423</v>
      </c>
    </row>
    <row r="164" spans="14:14" x14ac:dyDescent="0.3">
      <c r="N164" s="36" t="s">
        <v>424</v>
      </c>
    </row>
    <row r="165" spans="14:14" x14ac:dyDescent="0.3">
      <c r="N165" s="36" t="s">
        <v>424</v>
      </c>
    </row>
    <row r="166" spans="14:14" x14ac:dyDescent="0.3">
      <c r="N166" s="36" t="s">
        <v>425</v>
      </c>
    </row>
    <row r="167" spans="14:14" x14ac:dyDescent="0.3">
      <c r="N167" s="36" t="s">
        <v>426</v>
      </c>
    </row>
    <row r="168" spans="14:14" x14ac:dyDescent="0.3">
      <c r="N168" s="36" t="s">
        <v>427</v>
      </c>
    </row>
    <row r="169" spans="14:14" x14ac:dyDescent="0.3">
      <c r="N169" s="36" t="s">
        <v>428</v>
      </c>
    </row>
    <row r="170" spans="14:14" x14ac:dyDescent="0.3">
      <c r="N170" s="36" t="s">
        <v>429</v>
      </c>
    </row>
    <row r="171" spans="14:14" x14ac:dyDescent="0.3">
      <c r="N171" s="36" t="s">
        <v>430</v>
      </c>
    </row>
    <row r="172" spans="14:14" x14ac:dyDescent="0.3">
      <c r="N172" s="36" t="s">
        <v>431</v>
      </c>
    </row>
    <row r="173" spans="14:14" x14ac:dyDescent="0.3">
      <c r="N173" s="36" t="s">
        <v>432</v>
      </c>
    </row>
    <row r="174" spans="14:14" x14ac:dyDescent="0.3">
      <c r="N174" s="36" t="s">
        <v>433</v>
      </c>
    </row>
    <row r="175" spans="14:14" x14ac:dyDescent="0.3">
      <c r="N175" s="36" t="s">
        <v>434</v>
      </c>
    </row>
    <row r="176" spans="14:14" x14ac:dyDescent="0.3">
      <c r="N176" s="36" t="s">
        <v>435</v>
      </c>
    </row>
    <row r="177" spans="14:14" x14ac:dyDescent="0.3">
      <c r="N177" s="36" t="s">
        <v>436</v>
      </c>
    </row>
    <row r="178" spans="14:14" x14ac:dyDescent="0.3">
      <c r="N178" s="36" t="s">
        <v>437</v>
      </c>
    </row>
    <row r="179" spans="14:14" x14ac:dyDescent="0.3">
      <c r="N179" s="36" t="s">
        <v>438</v>
      </c>
    </row>
    <row r="180" spans="14:14" x14ac:dyDescent="0.3">
      <c r="N180" s="36" t="s">
        <v>439</v>
      </c>
    </row>
    <row r="181" spans="14:14" x14ac:dyDescent="0.3">
      <c r="N181" s="36" t="s">
        <v>440</v>
      </c>
    </row>
    <row r="182" spans="14:14" x14ac:dyDescent="0.3">
      <c r="N182" s="36" t="s">
        <v>441</v>
      </c>
    </row>
    <row r="183" spans="14:14" x14ac:dyDescent="0.3">
      <c r="N183" s="36" t="s">
        <v>442</v>
      </c>
    </row>
    <row r="184" spans="14:14" x14ac:dyDescent="0.3">
      <c r="N184" s="36" t="s">
        <v>443</v>
      </c>
    </row>
    <row r="185" spans="14:14" x14ac:dyDescent="0.3">
      <c r="N185" s="36" t="s">
        <v>444</v>
      </c>
    </row>
    <row r="186" spans="14:14" x14ac:dyDescent="0.3">
      <c r="N186" s="36" t="s">
        <v>445</v>
      </c>
    </row>
    <row r="187" spans="14:14" x14ac:dyDescent="0.3">
      <c r="N187" s="36" t="s">
        <v>445</v>
      </c>
    </row>
    <row r="188" spans="14:14" x14ac:dyDescent="0.3">
      <c r="N188" s="36" t="s">
        <v>446</v>
      </c>
    </row>
    <row r="189" spans="14:14" x14ac:dyDescent="0.3">
      <c r="N189" s="36" t="s">
        <v>447</v>
      </c>
    </row>
    <row r="190" spans="14:14" x14ac:dyDescent="0.3">
      <c r="N190" s="36" t="s">
        <v>448</v>
      </c>
    </row>
    <row r="191" spans="14:14" x14ac:dyDescent="0.3">
      <c r="N191" s="36" t="s">
        <v>449</v>
      </c>
    </row>
    <row r="192" spans="14:14" x14ac:dyDescent="0.3">
      <c r="N192" s="36" t="s">
        <v>450</v>
      </c>
    </row>
    <row r="193" spans="14:14" x14ac:dyDescent="0.3">
      <c r="N193" s="36" t="s">
        <v>451</v>
      </c>
    </row>
    <row r="194" spans="14:14" x14ac:dyDescent="0.3">
      <c r="N194" s="36" t="s">
        <v>452</v>
      </c>
    </row>
    <row r="195" spans="14:14" x14ac:dyDescent="0.3">
      <c r="N195" s="36" t="s">
        <v>453</v>
      </c>
    </row>
    <row r="196" spans="14:14" x14ac:dyDescent="0.3">
      <c r="N196" s="36" t="s">
        <v>454</v>
      </c>
    </row>
    <row r="197" spans="14:14" x14ac:dyDescent="0.3">
      <c r="N197" s="36" t="s">
        <v>455</v>
      </c>
    </row>
    <row r="198" spans="14:14" x14ac:dyDescent="0.3">
      <c r="N198" s="36" t="s">
        <v>456</v>
      </c>
    </row>
    <row r="199" spans="14:14" x14ac:dyDescent="0.3">
      <c r="N199" s="36" t="s">
        <v>457</v>
      </c>
    </row>
    <row r="200" spans="14:14" x14ac:dyDescent="0.3">
      <c r="N200" s="36" t="s">
        <v>458</v>
      </c>
    </row>
    <row r="201" spans="14:14" x14ac:dyDescent="0.3">
      <c r="N201" s="36" t="s">
        <v>459</v>
      </c>
    </row>
    <row r="202" spans="14:14" x14ac:dyDescent="0.3">
      <c r="N202" s="36" t="s">
        <v>460</v>
      </c>
    </row>
    <row r="203" spans="14:14" x14ac:dyDescent="0.3">
      <c r="N203" s="36" t="s">
        <v>461</v>
      </c>
    </row>
    <row r="204" spans="14:14" x14ac:dyDescent="0.3">
      <c r="N204" s="36" t="s">
        <v>462</v>
      </c>
    </row>
    <row r="205" spans="14:14" x14ac:dyDescent="0.3">
      <c r="N205" s="36" t="s">
        <v>463</v>
      </c>
    </row>
    <row r="206" spans="14:14" x14ac:dyDescent="0.3">
      <c r="N206" s="36" t="s">
        <v>464</v>
      </c>
    </row>
    <row r="207" spans="14:14" x14ac:dyDescent="0.3">
      <c r="N207" s="36" t="s">
        <v>465</v>
      </c>
    </row>
    <row r="208" spans="14:14" x14ac:dyDescent="0.3">
      <c r="N208" s="36" t="s">
        <v>466</v>
      </c>
    </row>
    <row r="209" spans="14:14" x14ac:dyDescent="0.3">
      <c r="N209" s="36" t="s">
        <v>467</v>
      </c>
    </row>
    <row r="210" spans="14:14" x14ac:dyDescent="0.3">
      <c r="N210" s="36" t="s">
        <v>468</v>
      </c>
    </row>
    <row r="211" spans="14:14" x14ac:dyDescent="0.3">
      <c r="N211" s="36" t="s">
        <v>469</v>
      </c>
    </row>
    <row r="212" spans="14:14" x14ac:dyDescent="0.3">
      <c r="N212" s="36" t="s">
        <v>470</v>
      </c>
    </row>
    <row r="213" spans="14:14" x14ac:dyDescent="0.3">
      <c r="N213" s="36" t="s">
        <v>471</v>
      </c>
    </row>
    <row r="214" spans="14:14" x14ac:dyDescent="0.3">
      <c r="N214" s="36" t="s">
        <v>472</v>
      </c>
    </row>
    <row r="215" spans="14:14" x14ac:dyDescent="0.3">
      <c r="N215" s="36" t="s">
        <v>473</v>
      </c>
    </row>
    <row r="216" spans="14:14" x14ac:dyDescent="0.3">
      <c r="N216" s="36" t="s">
        <v>474</v>
      </c>
    </row>
    <row r="217" spans="14:14" x14ac:dyDescent="0.3">
      <c r="N217" s="36" t="s">
        <v>475</v>
      </c>
    </row>
    <row r="218" spans="14:14" x14ac:dyDescent="0.3">
      <c r="N218" s="36" t="s">
        <v>476</v>
      </c>
    </row>
    <row r="219" spans="14:14" x14ac:dyDescent="0.3">
      <c r="N219" s="36" t="s">
        <v>477</v>
      </c>
    </row>
    <row r="220" spans="14:14" x14ac:dyDescent="0.3">
      <c r="N220" s="36" t="s">
        <v>478</v>
      </c>
    </row>
    <row r="221" spans="14:14" x14ac:dyDescent="0.3">
      <c r="N221" s="37" t="s">
        <v>479</v>
      </c>
    </row>
    <row r="222" spans="14:14" x14ac:dyDescent="0.3">
      <c r="N222" s="36" t="s">
        <v>480</v>
      </c>
    </row>
    <row r="223" spans="14:14" x14ac:dyDescent="0.3">
      <c r="N223" s="36" t="s">
        <v>481</v>
      </c>
    </row>
    <row r="224" spans="14:14" x14ac:dyDescent="0.3">
      <c r="N224" s="36" t="s">
        <v>482</v>
      </c>
    </row>
    <row r="225" spans="14:14" x14ac:dyDescent="0.3">
      <c r="N225" s="36" t="s">
        <v>483</v>
      </c>
    </row>
    <row r="226" spans="14:14" x14ac:dyDescent="0.3">
      <c r="N226" s="36" t="s">
        <v>484</v>
      </c>
    </row>
    <row r="227" spans="14:14" x14ac:dyDescent="0.3">
      <c r="N227" s="36" t="s">
        <v>485</v>
      </c>
    </row>
    <row r="228" spans="14:14" x14ac:dyDescent="0.3">
      <c r="N228" s="36" t="s">
        <v>486</v>
      </c>
    </row>
    <row r="229" spans="14:14" x14ac:dyDescent="0.3">
      <c r="N229" s="36" t="s">
        <v>487</v>
      </c>
    </row>
    <row r="230" spans="14:14" x14ac:dyDescent="0.3">
      <c r="N230" s="36" t="s">
        <v>488</v>
      </c>
    </row>
    <row r="231" spans="14:14" x14ac:dyDescent="0.3">
      <c r="N231" s="36" t="s">
        <v>489</v>
      </c>
    </row>
    <row r="232" spans="14:14" x14ac:dyDescent="0.3">
      <c r="N232" s="36" t="s">
        <v>490</v>
      </c>
    </row>
    <row r="233" spans="14:14" x14ac:dyDescent="0.3">
      <c r="N233" s="36" t="s">
        <v>491</v>
      </c>
    </row>
    <row r="234" spans="14:14" x14ac:dyDescent="0.3">
      <c r="N234" s="36" t="s">
        <v>492</v>
      </c>
    </row>
    <row r="235" spans="14:14" x14ac:dyDescent="0.3">
      <c r="N235" s="36" t="s">
        <v>493</v>
      </c>
    </row>
    <row r="236" spans="14:14" x14ac:dyDescent="0.3">
      <c r="N236" s="36" t="s">
        <v>494</v>
      </c>
    </row>
    <row r="237" spans="14:14" x14ac:dyDescent="0.3">
      <c r="N237" s="36" t="s">
        <v>495</v>
      </c>
    </row>
    <row r="238" spans="14:14" x14ac:dyDescent="0.3">
      <c r="N238" s="36" t="s">
        <v>496</v>
      </c>
    </row>
    <row r="239" spans="14:14" x14ac:dyDescent="0.3">
      <c r="N239" s="36" t="s">
        <v>497</v>
      </c>
    </row>
    <row r="240" spans="14:14" x14ac:dyDescent="0.3">
      <c r="N240" s="36" t="s">
        <v>497</v>
      </c>
    </row>
    <row r="241" spans="14:14" x14ac:dyDescent="0.3">
      <c r="N241" s="36" t="s">
        <v>498</v>
      </c>
    </row>
    <row r="242" spans="14:14" x14ac:dyDescent="0.3">
      <c r="N242" s="36" t="s">
        <v>499</v>
      </c>
    </row>
    <row r="243" spans="14:14" x14ac:dyDescent="0.3">
      <c r="N243" s="36" t="s">
        <v>500</v>
      </c>
    </row>
    <row r="244" spans="14:14" x14ac:dyDescent="0.3">
      <c r="N244" s="36" t="s">
        <v>501</v>
      </c>
    </row>
    <row r="245" spans="14:14" x14ac:dyDescent="0.3">
      <c r="N245" s="36" t="s">
        <v>502</v>
      </c>
    </row>
    <row r="246" spans="14:14" x14ac:dyDescent="0.3">
      <c r="N246" s="36" t="s">
        <v>502</v>
      </c>
    </row>
    <row r="247" spans="14:14" x14ac:dyDescent="0.3">
      <c r="N247" s="36" t="s">
        <v>503</v>
      </c>
    </row>
    <row r="248" spans="14:14" x14ac:dyDescent="0.3">
      <c r="N248" s="36" t="s">
        <v>504</v>
      </c>
    </row>
    <row r="249" spans="14:14" x14ac:dyDescent="0.3">
      <c r="N249" s="36" t="s">
        <v>505</v>
      </c>
    </row>
    <row r="250" spans="14:14" x14ac:dyDescent="0.3">
      <c r="N250" s="36" t="s">
        <v>506</v>
      </c>
    </row>
    <row r="251" spans="14:14" x14ac:dyDescent="0.3">
      <c r="N251" s="36" t="s">
        <v>507</v>
      </c>
    </row>
    <row r="252" spans="14:14" x14ac:dyDescent="0.3">
      <c r="N252" s="36" t="s">
        <v>508</v>
      </c>
    </row>
    <row r="253" spans="14:14" x14ac:dyDescent="0.3">
      <c r="N253" s="36" t="s">
        <v>509</v>
      </c>
    </row>
    <row r="254" spans="14:14" x14ac:dyDescent="0.3">
      <c r="N254" s="36" t="s">
        <v>510</v>
      </c>
    </row>
    <row r="255" spans="14:14" x14ac:dyDescent="0.3">
      <c r="N255" s="36" t="s">
        <v>511</v>
      </c>
    </row>
    <row r="256" spans="14:14" x14ac:dyDescent="0.3">
      <c r="N256" s="36" t="s">
        <v>512</v>
      </c>
    </row>
    <row r="257" spans="14:14" x14ac:dyDescent="0.3">
      <c r="N257" s="36" t="s">
        <v>513</v>
      </c>
    </row>
    <row r="258" spans="14:14" x14ac:dyDescent="0.3">
      <c r="N258" s="36" t="s">
        <v>514</v>
      </c>
    </row>
    <row r="259" spans="14:14" x14ac:dyDescent="0.3">
      <c r="N259" s="36" t="s">
        <v>514</v>
      </c>
    </row>
    <row r="260" spans="14:14" x14ac:dyDescent="0.3">
      <c r="N260" s="36" t="s">
        <v>515</v>
      </c>
    </row>
    <row r="261" spans="14:14" x14ac:dyDescent="0.3">
      <c r="N261" s="36" t="s">
        <v>516</v>
      </c>
    </row>
    <row r="262" spans="14:14" x14ac:dyDescent="0.3">
      <c r="N262" s="36" t="s">
        <v>517</v>
      </c>
    </row>
    <row r="263" spans="14:14" x14ac:dyDescent="0.3">
      <c r="N263" s="36" t="s">
        <v>518</v>
      </c>
    </row>
    <row r="264" spans="14:14" x14ac:dyDescent="0.3">
      <c r="N264" s="36" t="s">
        <v>518</v>
      </c>
    </row>
    <row r="265" spans="14:14" x14ac:dyDescent="0.3">
      <c r="N265" s="36" t="s">
        <v>519</v>
      </c>
    </row>
    <row r="266" spans="14:14" x14ac:dyDescent="0.3">
      <c r="N266" s="36" t="s">
        <v>520</v>
      </c>
    </row>
    <row r="267" spans="14:14" x14ac:dyDescent="0.3">
      <c r="N267" s="36" t="s">
        <v>521</v>
      </c>
    </row>
    <row r="268" spans="14:14" x14ac:dyDescent="0.3">
      <c r="N268" s="36" t="s">
        <v>522</v>
      </c>
    </row>
    <row r="269" spans="14:14" x14ac:dyDescent="0.3">
      <c r="N269" s="36" t="s">
        <v>523</v>
      </c>
    </row>
    <row r="270" spans="14:14" x14ac:dyDescent="0.3">
      <c r="N270" s="36" t="s">
        <v>523</v>
      </c>
    </row>
    <row r="271" spans="14:14" x14ac:dyDescent="0.3">
      <c r="N271" s="36" t="s">
        <v>524</v>
      </c>
    </row>
    <row r="272" spans="14:14" x14ac:dyDescent="0.3">
      <c r="N272" s="36" t="s">
        <v>524</v>
      </c>
    </row>
    <row r="273" spans="14:14" x14ac:dyDescent="0.3">
      <c r="N273" s="36" t="s">
        <v>525</v>
      </c>
    </row>
    <row r="274" spans="14:14" x14ac:dyDescent="0.3">
      <c r="N274" s="36" t="s">
        <v>525</v>
      </c>
    </row>
    <row r="275" spans="14:14" x14ac:dyDescent="0.3">
      <c r="N275" s="36" t="s">
        <v>526</v>
      </c>
    </row>
    <row r="276" spans="14:14" x14ac:dyDescent="0.3">
      <c r="N276" s="36" t="s">
        <v>527</v>
      </c>
    </row>
    <row r="277" spans="14:14" x14ac:dyDescent="0.3">
      <c r="N277" s="36" t="s">
        <v>527</v>
      </c>
    </row>
    <row r="278" spans="14:14" x14ac:dyDescent="0.3">
      <c r="N278" s="36" t="s">
        <v>528</v>
      </c>
    </row>
    <row r="279" spans="14:14" x14ac:dyDescent="0.3">
      <c r="N279" s="36" t="s">
        <v>529</v>
      </c>
    </row>
    <row r="280" spans="14:14" x14ac:dyDescent="0.3">
      <c r="N280" s="36" t="s">
        <v>530</v>
      </c>
    </row>
    <row r="281" spans="14:14" x14ac:dyDescent="0.3">
      <c r="N281" s="36" t="s">
        <v>531</v>
      </c>
    </row>
    <row r="282" spans="14:14" x14ac:dyDescent="0.3">
      <c r="N282" s="36" t="s">
        <v>532</v>
      </c>
    </row>
    <row r="283" spans="14:14" x14ac:dyDescent="0.3">
      <c r="N283" s="36" t="s">
        <v>533</v>
      </c>
    </row>
    <row r="284" spans="14:14" x14ac:dyDescent="0.3">
      <c r="N284" s="36" t="s">
        <v>534</v>
      </c>
    </row>
    <row r="285" spans="14:14" x14ac:dyDescent="0.3">
      <c r="N285" s="36" t="s">
        <v>535</v>
      </c>
    </row>
    <row r="286" spans="14:14" x14ac:dyDescent="0.3">
      <c r="N286" s="36" t="s">
        <v>536</v>
      </c>
    </row>
    <row r="287" spans="14:14" x14ac:dyDescent="0.3">
      <c r="N287" s="36" t="s">
        <v>537</v>
      </c>
    </row>
    <row r="288" spans="14:14" x14ac:dyDescent="0.3">
      <c r="N288" s="36" t="s">
        <v>538</v>
      </c>
    </row>
    <row r="289" spans="14:14" x14ac:dyDescent="0.3">
      <c r="N289" s="36" t="s">
        <v>538</v>
      </c>
    </row>
    <row r="290" spans="14:14" x14ac:dyDescent="0.3">
      <c r="N290" s="36" t="s">
        <v>539</v>
      </c>
    </row>
    <row r="291" spans="14:14" x14ac:dyDescent="0.3">
      <c r="N291" s="36" t="s">
        <v>539</v>
      </c>
    </row>
    <row r="292" spans="14:14" x14ac:dyDescent="0.3">
      <c r="N292" s="36" t="s">
        <v>540</v>
      </c>
    </row>
    <row r="293" spans="14:14" x14ac:dyDescent="0.3">
      <c r="N293" s="36" t="s">
        <v>541</v>
      </c>
    </row>
    <row r="294" spans="14:14" x14ac:dyDescent="0.3">
      <c r="N294" s="36" t="s">
        <v>542</v>
      </c>
    </row>
    <row r="295" spans="14:14" x14ac:dyDescent="0.3">
      <c r="N295" s="36" t="s">
        <v>543</v>
      </c>
    </row>
    <row r="296" spans="14:14" x14ac:dyDescent="0.3">
      <c r="N296" s="36" t="s">
        <v>544</v>
      </c>
    </row>
    <row r="297" spans="14:14" x14ac:dyDescent="0.3">
      <c r="N297" s="36" t="s">
        <v>545</v>
      </c>
    </row>
    <row r="298" spans="14:14" x14ac:dyDescent="0.3">
      <c r="N298" s="36" t="s">
        <v>546</v>
      </c>
    </row>
    <row r="299" spans="14:14" x14ac:dyDescent="0.3">
      <c r="N299" s="36" t="s">
        <v>547</v>
      </c>
    </row>
    <row r="300" spans="14:14" x14ac:dyDescent="0.3">
      <c r="N300" s="36" t="s">
        <v>548</v>
      </c>
    </row>
    <row r="301" spans="14:14" x14ac:dyDescent="0.3">
      <c r="N301" s="36" t="s">
        <v>549</v>
      </c>
    </row>
    <row r="302" spans="14:14" x14ac:dyDescent="0.3">
      <c r="N302" s="36" t="s">
        <v>550</v>
      </c>
    </row>
    <row r="303" spans="14:14" x14ac:dyDescent="0.3">
      <c r="N303" s="36" t="s">
        <v>551</v>
      </c>
    </row>
    <row r="304" spans="14:14" x14ac:dyDescent="0.3">
      <c r="N304" s="36" t="s">
        <v>552</v>
      </c>
    </row>
    <row r="305" spans="14:14" x14ac:dyDescent="0.3">
      <c r="N305" s="36" t="s">
        <v>553</v>
      </c>
    </row>
    <row r="306" spans="14:14" x14ac:dyDescent="0.3">
      <c r="N306" s="36" t="s">
        <v>554</v>
      </c>
    </row>
    <row r="307" spans="14:14" x14ac:dyDescent="0.3">
      <c r="N307" s="36" t="s">
        <v>555</v>
      </c>
    </row>
    <row r="308" spans="14:14" x14ac:dyDescent="0.3">
      <c r="N308" s="36" t="s">
        <v>556</v>
      </c>
    </row>
    <row r="309" spans="14:14" x14ac:dyDescent="0.3">
      <c r="N309" s="36" t="s">
        <v>557</v>
      </c>
    </row>
    <row r="310" spans="14:14" x14ac:dyDescent="0.3">
      <c r="N310" s="36" t="s">
        <v>558</v>
      </c>
    </row>
    <row r="311" spans="14:14" x14ac:dyDescent="0.3">
      <c r="N311" s="36" t="s">
        <v>559</v>
      </c>
    </row>
    <row r="312" spans="14:14" x14ac:dyDescent="0.3">
      <c r="N312" s="36" t="s">
        <v>560</v>
      </c>
    </row>
    <row r="313" spans="14:14" x14ac:dyDescent="0.3">
      <c r="N313" s="36" t="s">
        <v>561</v>
      </c>
    </row>
    <row r="314" spans="14:14" x14ac:dyDescent="0.3">
      <c r="N314" s="36" t="s">
        <v>562</v>
      </c>
    </row>
    <row r="315" spans="14:14" x14ac:dyDescent="0.3">
      <c r="N315" s="36" t="s">
        <v>563</v>
      </c>
    </row>
    <row r="316" spans="14:14" x14ac:dyDescent="0.3">
      <c r="N316" s="36" t="s">
        <v>564</v>
      </c>
    </row>
    <row r="317" spans="14:14" x14ac:dyDescent="0.3">
      <c r="N317" s="36" t="s">
        <v>565</v>
      </c>
    </row>
    <row r="318" spans="14:14" x14ac:dyDescent="0.3">
      <c r="N318" s="36" t="s">
        <v>566</v>
      </c>
    </row>
    <row r="319" spans="14:14" x14ac:dyDescent="0.3">
      <c r="N319" s="36" t="s">
        <v>567</v>
      </c>
    </row>
    <row r="320" spans="14:14" x14ac:dyDescent="0.3">
      <c r="N320" s="36" t="s">
        <v>568</v>
      </c>
    </row>
    <row r="321" spans="14:14" x14ac:dyDescent="0.3">
      <c r="N321" s="36" t="s">
        <v>569</v>
      </c>
    </row>
    <row r="322" spans="14:14" x14ac:dyDescent="0.3">
      <c r="N322" s="36" t="s">
        <v>570</v>
      </c>
    </row>
    <row r="323" spans="14:14" x14ac:dyDescent="0.3">
      <c r="N323" s="36" t="s">
        <v>571</v>
      </c>
    </row>
    <row r="324" spans="14:14" x14ac:dyDescent="0.3">
      <c r="N324" s="36" t="s">
        <v>572</v>
      </c>
    </row>
    <row r="325" spans="14:14" x14ac:dyDescent="0.3">
      <c r="N325" s="36" t="s">
        <v>573</v>
      </c>
    </row>
    <row r="326" spans="14:14" x14ac:dyDescent="0.3">
      <c r="N326" s="36" t="s">
        <v>574</v>
      </c>
    </row>
    <row r="327" spans="14:14" x14ac:dyDescent="0.3">
      <c r="N327" s="36" t="s">
        <v>575</v>
      </c>
    </row>
    <row r="328" spans="14:14" x14ac:dyDescent="0.3">
      <c r="N328" s="36" t="s">
        <v>576</v>
      </c>
    </row>
    <row r="329" spans="14:14" x14ac:dyDescent="0.3">
      <c r="N329" s="36" t="s">
        <v>577</v>
      </c>
    </row>
    <row r="330" spans="14:14" x14ac:dyDescent="0.3">
      <c r="N330" s="36" t="s">
        <v>578</v>
      </c>
    </row>
    <row r="331" spans="14:14" x14ac:dyDescent="0.3">
      <c r="N331" s="36" t="s">
        <v>579</v>
      </c>
    </row>
    <row r="332" spans="14:14" x14ac:dyDescent="0.3">
      <c r="N332" s="36" t="s">
        <v>580</v>
      </c>
    </row>
    <row r="333" spans="14:14" x14ac:dyDescent="0.3">
      <c r="N333" s="36" t="s">
        <v>581</v>
      </c>
    </row>
    <row r="334" spans="14:14" x14ac:dyDescent="0.3">
      <c r="N334" s="36" t="s">
        <v>582</v>
      </c>
    </row>
    <row r="335" spans="14:14" x14ac:dyDescent="0.3">
      <c r="N335" s="36" t="s">
        <v>583</v>
      </c>
    </row>
    <row r="336" spans="14:14" x14ac:dyDescent="0.3">
      <c r="N336" s="36" t="s">
        <v>584</v>
      </c>
    </row>
    <row r="337" spans="14:14" x14ac:dyDescent="0.3">
      <c r="N337" s="36" t="s">
        <v>585</v>
      </c>
    </row>
    <row r="338" spans="14:14" x14ac:dyDescent="0.3">
      <c r="N338" s="36" t="s">
        <v>586</v>
      </c>
    </row>
    <row r="339" spans="14:14" x14ac:dyDescent="0.3">
      <c r="N339" s="36" t="s">
        <v>587</v>
      </c>
    </row>
    <row r="340" spans="14:14" x14ac:dyDescent="0.3">
      <c r="N340" s="36" t="s">
        <v>588</v>
      </c>
    </row>
    <row r="341" spans="14:14" x14ac:dyDescent="0.3">
      <c r="N341" s="36" t="s">
        <v>589</v>
      </c>
    </row>
    <row r="342" spans="14:14" x14ac:dyDescent="0.3">
      <c r="N342" s="36" t="s">
        <v>590</v>
      </c>
    </row>
    <row r="343" spans="14:14" x14ac:dyDescent="0.3">
      <c r="N343" s="36" t="s">
        <v>591</v>
      </c>
    </row>
    <row r="344" spans="14:14" x14ac:dyDescent="0.3">
      <c r="N344" s="36" t="s">
        <v>592</v>
      </c>
    </row>
    <row r="345" spans="14:14" x14ac:dyDescent="0.3">
      <c r="N345" s="36" t="s">
        <v>593</v>
      </c>
    </row>
    <row r="346" spans="14:14" x14ac:dyDescent="0.3">
      <c r="N346" s="36" t="s">
        <v>594</v>
      </c>
    </row>
    <row r="347" spans="14:14" x14ac:dyDescent="0.3">
      <c r="N347" s="36" t="s">
        <v>595</v>
      </c>
    </row>
    <row r="348" spans="14:14" x14ac:dyDescent="0.3">
      <c r="N348" s="36" t="s">
        <v>596</v>
      </c>
    </row>
    <row r="349" spans="14:14" x14ac:dyDescent="0.3">
      <c r="N349" s="36" t="s">
        <v>597</v>
      </c>
    </row>
    <row r="350" spans="14:14" x14ac:dyDescent="0.3">
      <c r="N350" s="36" t="s">
        <v>598</v>
      </c>
    </row>
    <row r="351" spans="14:14" x14ac:dyDescent="0.3">
      <c r="N351" s="36" t="s">
        <v>599</v>
      </c>
    </row>
    <row r="352" spans="14:14" x14ac:dyDescent="0.3">
      <c r="N352" s="36" t="s">
        <v>600</v>
      </c>
    </row>
    <row r="353" spans="14:14" x14ac:dyDescent="0.3">
      <c r="N353" s="36" t="s">
        <v>601</v>
      </c>
    </row>
    <row r="354" spans="14:14" x14ac:dyDescent="0.3">
      <c r="N354" s="36" t="s">
        <v>602</v>
      </c>
    </row>
    <row r="355" spans="14:14" x14ac:dyDescent="0.3">
      <c r="N355" s="36" t="s">
        <v>603</v>
      </c>
    </row>
    <row r="356" spans="14:14" x14ac:dyDescent="0.3">
      <c r="N356" s="36" t="s">
        <v>604</v>
      </c>
    </row>
    <row r="357" spans="14:14" x14ac:dyDescent="0.3">
      <c r="N357" s="36" t="s">
        <v>605</v>
      </c>
    </row>
    <row r="358" spans="14:14" x14ac:dyDescent="0.3">
      <c r="N358" s="36" t="s">
        <v>606</v>
      </c>
    </row>
    <row r="359" spans="14:14" x14ac:dyDescent="0.3">
      <c r="N359" s="36" t="s">
        <v>607</v>
      </c>
    </row>
    <row r="360" spans="14:14" x14ac:dyDescent="0.3">
      <c r="N360" s="36" t="s">
        <v>608</v>
      </c>
    </row>
    <row r="361" spans="14:14" x14ac:dyDescent="0.3">
      <c r="N361" s="36" t="s">
        <v>609</v>
      </c>
    </row>
    <row r="362" spans="14:14" x14ac:dyDescent="0.3">
      <c r="N362" s="36" t="s">
        <v>610</v>
      </c>
    </row>
    <row r="363" spans="14:14" x14ac:dyDescent="0.3">
      <c r="N363" s="36" t="s">
        <v>611</v>
      </c>
    </row>
    <row r="364" spans="14:14" x14ac:dyDescent="0.3">
      <c r="N364" s="36" t="s">
        <v>612</v>
      </c>
    </row>
    <row r="365" spans="14:14" x14ac:dyDescent="0.3">
      <c r="N365" s="36" t="s">
        <v>613</v>
      </c>
    </row>
    <row r="366" spans="14:14" x14ac:dyDescent="0.3">
      <c r="N366" s="36" t="s">
        <v>614</v>
      </c>
    </row>
    <row r="367" spans="14:14" x14ac:dyDescent="0.3">
      <c r="N367" s="36" t="s">
        <v>615</v>
      </c>
    </row>
    <row r="368" spans="14:14" x14ac:dyDescent="0.3">
      <c r="N368" s="36" t="s">
        <v>616</v>
      </c>
    </row>
    <row r="369" spans="14:14" x14ac:dyDescent="0.3">
      <c r="N369" s="36" t="s">
        <v>617</v>
      </c>
    </row>
    <row r="370" spans="14:14" x14ac:dyDescent="0.3">
      <c r="N370" s="36" t="s">
        <v>618</v>
      </c>
    </row>
    <row r="371" spans="14:14" x14ac:dyDescent="0.3">
      <c r="N371" s="36" t="s">
        <v>619</v>
      </c>
    </row>
    <row r="372" spans="14:14" x14ac:dyDescent="0.3">
      <c r="N372" s="36" t="s">
        <v>620</v>
      </c>
    </row>
    <row r="373" spans="14:14" x14ac:dyDescent="0.3">
      <c r="N373" s="36" t="s">
        <v>621</v>
      </c>
    </row>
    <row r="374" spans="14:14" x14ac:dyDescent="0.3">
      <c r="N374" s="36" t="s">
        <v>622</v>
      </c>
    </row>
    <row r="375" spans="14:14" x14ac:dyDescent="0.3">
      <c r="N375" s="36" t="s">
        <v>623</v>
      </c>
    </row>
    <row r="376" spans="14:14" x14ac:dyDescent="0.3">
      <c r="N376" s="36" t="s">
        <v>624</v>
      </c>
    </row>
    <row r="377" spans="14:14" x14ac:dyDescent="0.3">
      <c r="N377" s="36" t="s">
        <v>625</v>
      </c>
    </row>
    <row r="378" spans="14:14" x14ac:dyDescent="0.3">
      <c r="N378" s="36" t="s">
        <v>626</v>
      </c>
    </row>
    <row r="379" spans="14:14" x14ac:dyDescent="0.3">
      <c r="N379" s="36" t="s">
        <v>627</v>
      </c>
    </row>
    <row r="380" spans="14:14" x14ac:dyDescent="0.3">
      <c r="N380" s="36" t="s">
        <v>628</v>
      </c>
    </row>
    <row r="381" spans="14:14" x14ac:dyDescent="0.3">
      <c r="N381" s="36" t="s">
        <v>629</v>
      </c>
    </row>
    <row r="382" spans="14:14" x14ac:dyDescent="0.3">
      <c r="N382" s="36" t="s">
        <v>630</v>
      </c>
    </row>
    <row r="383" spans="14:14" x14ac:dyDescent="0.3">
      <c r="N383" s="36" t="s">
        <v>631</v>
      </c>
    </row>
    <row r="384" spans="14:14" x14ac:dyDescent="0.3">
      <c r="N384" s="36" t="s">
        <v>632</v>
      </c>
    </row>
    <row r="385" spans="14:14" x14ac:dyDescent="0.3">
      <c r="N385" s="36" t="s">
        <v>633</v>
      </c>
    </row>
    <row r="386" spans="14:14" x14ac:dyDescent="0.3">
      <c r="N386" s="36" t="s">
        <v>634</v>
      </c>
    </row>
    <row r="387" spans="14:14" x14ac:dyDescent="0.3">
      <c r="N387" s="36" t="s">
        <v>635</v>
      </c>
    </row>
    <row r="388" spans="14:14" x14ac:dyDescent="0.3">
      <c r="N388" s="36" t="s">
        <v>636</v>
      </c>
    </row>
    <row r="389" spans="14:14" x14ac:dyDescent="0.3">
      <c r="N389" s="36" t="s">
        <v>637</v>
      </c>
    </row>
    <row r="390" spans="14:14" x14ac:dyDescent="0.3">
      <c r="N390" s="36" t="s">
        <v>638</v>
      </c>
    </row>
    <row r="391" spans="14:14" x14ac:dyDescent="0.3">
      <c r="N391" s="36" t="s">
        <v>639</v>
      </c>
    </row>
    <row r="392" spans="14:14" x14ac:dyDescent="0.3">
      <c r="N392" s="36" t="s">
        <v>640</v>
      </c>
    </row>
    <row r="393" spans="14:14" x14ac:dyDescent="0.3">
      <c r="N393" s="36" t="s">
        <v>641</v>
      </c>
    </row>
    <row r="394" spans="14:14" x14ac:dyDescent="0.3">
      <c r="N394" s="36" t="s">
        <v>641</v>
      </c>
    </row>
    <row r="395" spans="14:14" x14ac:dyDescent="0.3">
      <c r="N395" s="36" t="s">
        <v>642</v>
      </c>
    </row>
    <row r="396" spans="14:14" x14ac:dyDescent="0.3">
      <c r="N396" s="36" t="s">
        <v>643</v>
      </c>
    </row>
    <row r="397" spans="14:14" x14ac:dyDescent="0.3">
      <c r="N397" s="36" t="s">
        <v>644</v>
      </c>
    </row>
    <row r="398" spans="14:14" x14ac:dyDescent="0.3">
      <c r="N398" s="36" t="s">
        <v>645</v>
      </c>
    </row>
    <row r="399" spans="14:14" x14ac:dyDescent="0.3">
      <c r="N399" s="36" t="s">
        <v>646</v>
      </c>
    </row>
    <row r="400" spans="14:14" x14ac:dyDescent="0.3">
      <c r="N400" s="36" t="s">
        <v>647</v>
      </c>
    </row>
    <row r="401" spans="14:14" x14ac:dyDescent="0.3">
      <c r="N401" s="36" t="s">
        <v>648</v>
      </c>
    </row>
    <row r="402" spans="14:14" x14ac:dyDescent="0.3">
      <c r="N402" s="36" t="s">
        <v>649</v>
      </c>
    </row>
    <row r="403" spans="14:14" x14ac:dyDescent="0.3">
      <c r="N403" s="36" t="s">
        <v>650</v>
      </c>
    </row>
    <row r="404" spans="14:14" x14ac:dyDescent="0.3">
      <c r="N404" s="36" t="s">
        <v>651</v>
      </c>
    </row>
    <row r="405" spans="14:14" x14ac:dyDescent="0.3">
      <c r="N405" s="36" t="s">
        <v>652</v>
      </c>
    </row>
    <row r="406" spans="14:14" x14ac:dyDescent="0.3">
      <c r="N406" s="36" t="s">
        <v>653</v>
      </c>
    </row>
    <row r="407" spans="14:14" x14ac:dyDescent="0.3">
      <c r="N407" s="36" t="s">
        <v>653</v>
      </c>
    </row>
    <row r="408" spans="14:14" x14ac:dyDescent="0.3">
      <c r="N408" s="36" t="s">
        <v>654</v>
      </c>
    </row>
    <row r="409" spans="14:14" x14ac:dyDescent="0.3">
      <c r="N409" s="36" t="s">
        <v>655</v>
      </c>
    </row>
    <row r="410" spans="14:14" x14ac:dyDescent="0.3">
      <c r="N410" s="36" t="s">
        <v>656</v>
      </c>
    </row>
    <row r="411" spans="14:14" x14ac:dyDescent="0.3">
      <c r="N411" s="36" t="s">
        <v>657</v>
      </c>
    </row>
    <row r="412" spans="14:14" x14ac:dyDescent="0.3">
      <c r="N412" s="36" t="s">
        <v>658</v>
      </c>
    </row>
    <row r="413" spans="14:14" x14ac:dyDescent="0.3">
      <c r="N413" s="36" t="s">
        <v>659</v>
      </c>
    </row>
    <row r="414" spans="14:14" x14ac:dyDescent="0.3">
      <c r="N414" s="36" t="s">
        <v>660</v>
      </c>
    </row>
    <row r="415" spans="14:14" x14ac:dyDescent="0.3">
      <c r="N415" s="36" t="s">
        <v>661</v>
      </c>
    </row>
    <row r="416" spans="14:14" x14ac:dyDescent="0.3">
      <c r="N416" s="36" t="s">
        <v>662</v>
      </c>
    </row>
    <row r="417" spans="14:14" x14ac:dyDescent="0.3">
      <c r="N417" s="36" t="s">
        <v>663</v>
      </c>
    </row>
    <row r="418" spans="14:14" x14ac:dyDescent="0.3">
      <c r="N418" s="36" t="s">
        <v>664</v>
      </c>
    </row>
    <row r="419" spans="14:14" x14ac:dyDescent="0.3">
      <c r="N419" s="36" t="s">
        <v>665</v>
      </c>
    </row>
    <row r="420" spans="14:14" x14ac:dyDescent="0.3">
      <c r="N420" s="36" t="s">
        <v>666</v>
      </c>
    </row>
    <row r="421" spans="14:14" x14ac:dyDescent="0.3">
      <c r="N421" s="36" t="s">
        <v>667</v>
      </c>
    </row>
    <row r="422" spans="14:14" x14ac:dyDescent="0.3">
      <c r="N422" s="36" t="s">
        <v>668</v>
      </c>
    </row>
    <row r="423" spans="14:14" x14ac:dyDescent="0.3">
      <c r="N423" s="36" t="s">
        <v>669</v>
      </c>
    </row>
    <row r="424" spans="14:14" x14ac:dyDescent="0.3">
      <c r="N424" s="36" t="s">
        <v>670</v>
      </c>
    </row>
    <row r="425" spans="14:14" x14ac:dyDescent="0.3">
      <c r="N425" s="36" t="s">
        <v>671</v>
      </c>
    </row>
    <row r="426" spans="14:14" x14ac:dyDescent="0.3">
      <c r="N426" s="36" t="s">
        <v>672</v>
      </c>
    </row>
    <row r="427" spans="14:14" x14ac:dyDescent="0.3">
      <c r="N427" s="36" t="s">
        <v>673</v>
      </c>
    </row>
    <row r="428" spans="14:14" x14ac:dyDescent="0.3">
      <c r="N428" s="36" t="s">
        <v>674</v>
      </c>
    </row>
    <row r="429" spans="14:14" x14ac:dyDescent="0.3">
      <c r="N429" s="36" t="s">
        <v>675</v>
      </c>
    </row>
    <row r="430" spans="14:14" x14ac:dyDescent="0.3">
      <c r="N430" s="36" t="s">
        <v>676</v>
      </c>
    </row>
    <row r="431" spans="14:14" x14ac:dyDescent="0.3">
      <c r="N431" s="36" t="s">
        <v>677</v>
      </c>
    </row>
    <row r="432" spans="14:14" x14ac:dyDescent="0.3">
      <c r="N432" s="36" t="s">
        <v>678</v>
      </c>
    </row>
    <row r="433" spans="14:14" x14ac:dyDescent="0.3">
      <c r="N433" s="36" t="s">
        <v>679</v>
      </c>
    </row>
    <row r="434" spans="14:14" x14ac:dyDescent="0.3">
      <c r="N434" s="36" t="s">
        <v>680</v>
      </c>
    </row>
    <row r="435" spans="14:14" x14ac:dyDescent="0.3">
      <c r="N435" s="36" t="s">
        <v>681</v>
      </c>
    </row>
    <row r="436" spans="14:14" x14ac:dyDescent="0.3">
      <c r="N436" s="36" t="s">
        <v>682</v>
      </c>
    </row>
    <row r="437" spans="14:14" x14ac:dyDescent="0.3">
      <c r="N437" s="36" t="s">
        <v>683</v>
      </c>
    </row>
    <row r="438" spans="14:14" x14ac:dyDescent="0.3">
      <c r="N438" s="36" t="s">
        <v>684</v>
      </c>
    </row>
    <row r="439" spans="14:14" x14ac:dyDescent="0.3">
      <c r="N439" s="36" t="s">
        <v>685</v>
      </c>
    </row>
    <row r="440" spans="14:14" x14ac:dyDescent="0.3">
      <c r="N440" s="36" t="s">
        <v>686</v>
      </c>
    </row>
    <row r="441" spans="14:14" x14ac:dyDescent="0.3">
      <c r="N441" s="36" t="s">
        <v>687</v>
      </c>
    </row>
    <row r="442" spans="14:14" x14ac:dyDescent="0.3">
      <c r="N442" s="36" t="s">
        <v>688</v>
      </c>
    </row>
    <row r="443" spans="14:14" x14ac:dyDescent="0.3">
      <c r="N443" s="36" t="s">
        <v>689</v>
      </c>
    </row>
    <row r="444" spans="14:14" x14ac:dyDescent="0.3">
      <c r="N444" s="36" t="s">
        <v>690</v>
      </c>
    </row>
    <row r="445" spans="14:14" x14ac:dyDescent="0.3">
      <c r="N445" s="36" t="s">
        <v>691</v>
      </c>
    </row>
    <row r="446" spans="14:14" x14ac:dyDescent="0.3">
      <c r="N446" s="36" t="s">
        <v>692</v>
      </c>
    </row>
    <row r="447" spans="14:14" x14ac:dyDescent="0.3">
      <c r="N447" s="36" t="s">
        <v>693</v>
      </c>
    </row>
    <row r="448" spans="14:14" x14ac:dyDescent="0.3">
      <c r="N448" s="36" t="s">
        <v>694</v>
      </c>
    </row>
    <row r="449" spans="14:14" x14ac:dyDescent="0.3">
      <c r="N449" s="36" t="s">
        <v>695</v>
      </c>
    </row>
    <row r="450" spans="14:14" x14ac:dyDescent="0.3">
      <c r="N450" s="36" t="s">
        <v>696</v>
      </c>
    </row>
    <row r="451" spans="14:14" x14ac:dyDescent="0.3">
      <c r="N451" s="36" t="s">
        <v>697</v>
      </c>
    </row>
    <row r="452" spans="14:14" x14ac:dyDescent="0.3">
      <c r="N452" s="36" t="s">
        <v>698</v>
      </c>
    </row>
    <row r="453" spans="14:14" x14ac:dyDescent="0.3">
      <c r="N453" s="36" t="s">
        <v>699</v>
      </c>
    </row>
    <row r="454" spans="14:14" x14ac:dyDescent="0.3">
      <c r="N454" s="36" t="s">
        <v>700</v>
      </c>
    </row>
    <row r="455" spans="14:14" x14ac:dyDescent="0.3">
      <c r="N455" s="36" t="s">
        <v>701</v>
      </c>
    </row>
    <row r="456" spans="14:14" x14ac:dyDescent="0.3">
      <c r="N456" s="36" t="s">
        <v>702</v>
      </c>
    </row>
    <row r="457" spans="14:14" x14ac:dyDescent="0.3">
      <c r="N457" s="36" t="s">
        <v>703</v>
      </c>
    </row>
    <row r="458" spans="14:14" x14ac:dyDescent="0.3">
      <c r="N458" s="36" t="s">
        <v>704</v>
      </c>
    </row>
    <row r="459" spans="14:14" x14ac:dyDescent="0.3">
      <c r="N459" s="36" t="s">
        <v>705</v>
      </c>
    </row>
    <row r="460" spans="14:14" x14ac:dyDescent="0.3">
      <c r="N460" s="36" t="s">
        <v>706</v>
      </c>
    </row>
    <row r="461" spans="14:14" x14ac:dyDescent="0.3">
      <c r="N461" s="36" t="s">
        <v>707</v>
      </c>
    </row>
    <row r="462" spans="14:14" x14ac:dyDescent="0.3">
      <c r="N462" s="36" t="s">
        <v>708</v>
      </c>
    </row>
    <row r="463" spans="14:14" x14ac:dyDescent="0.3">
      <c r="N463" s="36" t="s">
        <v>709</v>
      </c>
    </row>
    <row r="464" spans="14:14" x14ac:dyDescent="0.3">
      <c r="N464" s="36" t="s">
        <v>710</v>
      </c>
    </row>
    <row r="465" spans="14:14" x14ac:dyDescent="0.3">
      <c r="N465" s="36" t="s">
        <v>711</v>
      </c>
    </row>
    <row r="466" spans="14:14" x14ac:dyDescent="0.3">
      <c r="N466" s="36" t="s">
        <v>712</v>
      </c>
    </row>
    <row r="467" spans="14:14" x14ac:dyDescent="0.3">
      <c r="N467" s="36" t="s">
        <v>713</v>
      </c>
    </row>
    <row r="468" spans="14:14" x14ac:dyDescent="0.3">
      <c r="N468" s="36" t="s">
        <v>714</v>
      </c>
    </row>
    <row r="469" spans="14:14" x14ac:dyDescent="0.3">
      <c r="N469" s="36" t="s">
        <v>715</v>
      </c>
    </row>
    <row r="470" spans="14:14" x14ac:dyDescent="0.3">
      <c r="N470" s="36" t="s">
        <v>716</v>
      </c>
    </row>
    <row r="471" spans="14:14" x14ac:dyDescent="0.3">
      <c r="N471" s="36" t="s">
        <v>717</v>
      </c>
    </row>
    <row r="472" spans="14:14" x14ac:dyDescent="0.3">
      <c r="N472" s="36" t="s">
        <v>718</v>
      </c>
    </row>
    <row r="473" spans="14:14" x14ac:dyDescent="0.3">
      <c r="N473" s="36" t="s">
        <v>719</v>
      </c>
    </row>
    <row r="474" spans="14:14" x14ac:dyDescent="0.3">
      <c r="N474" s="36" t="s">
        <v>720</v>
      </c>
    </row>
    <row r="475" spans="14:14" x14ac:dyDescent="0.3">
      <c r="N475" s="36" t="s">
        <v>721</v>
      </c>
    </row>
    <row r="476" spans="14:14" x14ac:dyDescent="0.3">
      <c r="N476" s="36" t="s">
        <v>722</v>
      </c>
    </row>
    <row r="477" spans="14:14" x14ac:dyDescent="0.3">
      <c r="N477" s="36" t="s">
        <v>723</v>
      </c>
    </row>
    <row r="478" spans="14:14" x14ac:dyDescent="0.3">
      <c r="N478" s="36" t="s">
        <v>724</v>
      </c>
    </row>
    <row r="479" spans="14:14" x14ac:dyDescent="0.3">
      <c r="N479" s="36" t="s">
        <v>725</v>
      </c>
    </row>
    <row r="480" spans="14:14" x14ac:dyDescent="0.3">
      <c r="N480" s="36" t="s">
        <v>726</v>
      </c>
    </row>
    <row r="481" spans="14:14" x14ac:dyDescent="0.3">
      <c r="N481" s="36" t="s">
        <v>727</v>
      </c>
    </row>
    <row r="482" spans="14:14" x14ac:dyDescent="0.3">
      <c r="N482" s="36" t="s">
        <v>728</v>
      </c>
    </row>
    <row r="483" spans="14:14" x14ac:dyDescent="0.3">
      <c r="N483" s="36" t="s">
        <v>729</v>
      </c>
    </row>
    <row r="484" spans="14:14" x14ac:dyDescent="0.3">
      <c r="N484" s="36" t="s">
        <v>730</v>
      </c>
    </row>
    <row r="485" spans="14:14" x14ac:dyDescent="0.3">
      <c r="N485" s="36" t="s">
        <v>731</v>
      </c>
    </row>
    <row r="486" spans="14:14" x14ac:dyDescent="0.3">
      <c r="N486" s="36" t="s">
        <v>732</v>
      </c>
    </row>
    <row r="487" spans="14:14" x14ac:dyDescent="0.3">
      <c r="N487" s="36" t="s">
        <v>733</v>
      </c>
    </row>
    <row r="488" spans="14:14" x14ac:dyDescent="0.3">
      <c r="N488" s="36" t="s">
        <v>734</v>
      </c>
    </row>
    <row r="489" spans="14:14" x14ac:dyDescent="0.3">
      <c r="N489" s="36" t="s">
        <v>735</v>
      </c>
    </row>
    <row r="490" spans="14:14" x14ac:dyDescent="0.3">
      <c r="N490" s="36" t="s">
        <v>736</v>
      </c>
    </row>
    <row r="491" spans="14:14" x14ac:dyDescent="0.3">
      <c r="N491" s="36" t="s">
        <v>737</v>
      </c>
    </row>
    <row r="492" spans="14:14" x14ac:dyDescent="0.3">
      <c r="N492" s="36" t="s">
        <v>738</v>
      </c>
    </row>
    <row r="493" spans="14:14" x14ac:dyDescent="0.3">
      <c r="N493" s="36" t="s">
        <v>739</v>
      </c>
    </row>
    <row r="494" spans="14:14" x14ac:dyDescent="0.3">
      <c r="N494" s="36" t="s">
        <v>740</v>
      </c>
    </row>
    <row r="495" spans="14:14" x14ac:dyDescent="0.3">
      <c r="N495" s="36" t="s">
        <v>741</v>
      </c>
    </row>
    <row r="496" spans="14:14" x14ac:dyDescent="0.3">
      <c r="N496" s="36" t="s">
        <v>742</v>
      </c>
    </row>
    <row r="497" spans="14:14" x14ac:dyDescent="0.3">
      <c r="N497" s="36" t="s">
        <v>743</v>
      </c>
    </row>
    <row r="498" spans="14:14" x14ac:dyDescent="0.3">
      <c r="N498" s="36" t="s">
        <v>744</v>
      </c>
    </row>
    <row r="499" spans="14:14" x14ac:dyDescent="0.3">
      <c r="N499" s="36" t="s">
        <v>745</v>
      </c>
    </row>
    <row r="500" spans="14:14" x14ac:dyDescent="0.3">
      <c r="N500" s="36" t="s">
        <v>746</v>
      </c>
    </row>
    <row r="501" spans="14:14" x14ac:dyDescent="0.3">
      <c r="N501" s="36" t="s">
        <v>747</v>
      </c>
    </row>
    <row r="502" spans="14:14" x14ac:dyDescent="0.3">
      <c r="N502" s="36" t="s">
        <v>748</v>
      </c>
    </row>
    <row r="503" spans="14:14" x14ac:dyDescent="0.3">
      <c r="N503" s="36" t="s">
        <v>749</v>
      </c>
    </row>
    <row r="504" spans="14:14" x14ac:dyDescent="0.3">
      <c r="N504" s="36" t="s">
        <v>749</v>
      </c>
    </row>
    <row r="505" spans="14:14" x14ac:dyDescent="0.3">
      <c r="N505" s="36" t="s">
        <v>750</v>
      </c>
    </row>
    <row r="506" spans="14:14" x14ac:dyDescent="0.3">
      <c r="N506" s="36" t="s">
        <v>751</v>
      </c>
    </row>
    <row r="507" spans="14:14" x14ac:dyDescent="0.3">
      <c r="N507" s="36" t="s">
        <v>752</v>
      </c>
    </row>
    <row r="508" spans="14:14" x14ac:dyDescent="0.3">
      <c r="N508" s="36" t="s">
        <v>753</v>
      </c>
    </row>
    <row r="509" spans="14:14" x14ac:dyDescent="0.3">
      <c r="N509" s="36" t="s">
        <v>754</v>
      </c>
    </row>
    <row r="510" spans="14:14" x14ac:dyDescent="0.3">
      <c r="N510" s="36" t="s">
        <v>755</v>
      </c>
    </row>
    <row r="511" spans="14:14" x14ac:dyDescent="0.3">
      <c r="N511" s="36" t="s">
        <v>756</v>
      </c>
    </row>
    <row r="512" spans="14:14" x14ac:dyDescent="0.3">
      <c r="N512" s="36" t="s">
        <v>757</v>
      </c>
    </row>
    <row r="513" spans="14:14" x14ac:dyDescent="0.3">
      <c r="N513" s="36" t="s">
        <v>758</v>
      </c>
    </row>
    <row r="514" spans="14:14" x14ac:dyDescent="0.3">
      <c r="N514" s="36" t="s">
        <v>759</v>
      </c>
    </row>
    <row r="515" spans="14:14" x14ac:dyDescent="0.3">
      <c r="N515" s="36" t="s">
        <v>760</v>
      </c>
    </row>
    <row r="516" spans="14:14" x14ac:dyDescent="0.3">
      <c r="N516" s="36" t="s">
        <v>761</v>
      </c>
    </row>
    <row r="517" spans="14:14" x14ac:dyDescent="0.3">
      <c r="N517" s="36" t="s">
        <v>762</v>
      </c>
    </row>
    <row r="518" spans="14:14" x14ac:dyDescent="0.3">
      <c r="N518" s="36" t="s">
        <v>763</v>
      </c>
    </row>
    <row r="519" spans="14:14" x14ac:dyDescent="0.3">
      <c r="N519" s="36" t="s">
        <v>764</v>
      </c>
    </row>
    <row r="520" spans="14:14" x14ac:dyDescent="0.3">
      <c r="N520" s="36" t="s">
        <v>765</v>
      </c>
    </row>
    <row r="521" spans="14:14" x14ac:dyDescent="0.3">
      <c r="N521" s="36" t="s">
        <v>766</v>
      </c>
    </row>
    <row r="522" spans="14:14" x14ac:dyDescent="0.3">
      <c r="N522" s="36" t="s">
        <v>767</v>
      </c>
    </row>
    <row r="523" spans="14:14" x14ac:dyDescent="0.3">
      <c r="N523" s="36" t="s">
        <v>768</v>
      </c>
    </row>
    <row r="524" spans="14:14" x14ac:dyDescent="0.3">
      <c r="N524" s="36" t="s">
        <v>769</v>
      </c>
    </row>
    <row r="525" spans="14:14" x14ac:dyDescent="0.3">
      <c r="N525" s="36" t="s">
        <v>770</v>
      </c>
    </row>
    <row r="526" spans="14:14" x14ac:dyDescent="0.3">
      <c r="N526" s="36" t="s">
        <v>771</v>
      </c>
    </row>
    <row r="527" spans="14:14" x14ac:dyDescent="0.3">
      <c r="N527" s="36" t="s">
        <v>772</v>
      </c>
    </row>
    <row r="528" spans="14:14" x14ac:dyDescent="0.3">
      <c r="N528" s="36" t="s">
        <v>773</v>
      </c>
    </row>
    <row r="529" spans="14:14" x14ac:dyDescent="0.3">
      <c r="N529" s="36" t="s">
        <v>774</v>
      </c>
    </row>
    <row r="530" spans="14:14" x14ac:dyDescent="0.3">
      <c r="N530" s="36" t="s">
        <v>775</v>
      </c>
    </row>
    <row r="531" spans="14:14" x14ac:dyDescent="0.3">
      <c r="N531" s="36" t="s">
        <v>776</v>
      </c>
    </row>
    <row r="532" spans="14:14" x14ac:dyDescent="0.3">
      <c r="N532" s="36" t="s">
        <v>777</v>
      </c>
    </row>
    <row r="533" spans="14:14" x14ac:dyDescent="0.3">
      <c r="N533" s="36" t="s">
        <v>778</v>
      </c>
    </row>
    <row r="534" spans="14:14" x14ac:dyDescent="0.3">
      <c r="N534" s="36" t="s">
        <v>779</v>
      </c>
    </row>
    <row r="535" spans="14:14" x14ac:dyDescent="0.3">
      <c r="N535" s="36" t="s">
        <v>780</v>
      </c>
    </row>
    <row r="536" spans="14:14" x14ac:dyDescent="0.3">
      <c r="N536" s="36" t="s">
        <v>781</v>
      </c>
    </row>
    <row r="537" spans="14:14" x14ac:dyDescent="0.3">
      <c r="N537" s="36" t="s">
        <v>782</v>
      </c>
    </row>
    <row r="538" spans="14:14" x14ac:dyDescent="0.3">
      <c r="N538" s="36" t="s">
        <v>782</v>
      </c>
    </row>
    <row r="539" spans="14:14" x14ac:dyDescent="0.3">
      <c r="N539" s="36" t="s">
        <v>783</v>
      </c>
    </row>
    <row r="540" spans="14:14" x14ac:dyDescent="0.3">
      <c r="N540" s="36" t="s">
        <v>784</v>
      </c>
    </row>
    <row r="541" spans="14:14" x14ac:dyDescent="0.3">
      <c r="N541" s="36" t="s">
        <v>785</v>
      </c>
    </row>
    <row r="542" spans="14:14" x14ac:dyDescent="0.3">
      <c r="N542" s="36" t="s">
        <v>786</v>
      </c>
    </row>
    <row r="543" spans="14:14" x14ac:dyDescent="0.3">
      <c r="N543" s="36" t="s">
        <v>787</v>
      </c>
    </row>
    <row r="544" spans="14:14" x14ac:dyDescent="0.3">
      <c r="N544" s="36" t="s">
        <v>788</v>
      </c>
    </row>
    <row r="545" spans="14:14" x14ac:dyDescent="0.3">
      <c r="N545" s="36" t="s">
        <v>789</v>
      </c>
    </row>
    <row r="546" spans="14:14" x14ac:dyDescent="0.3">
      <c r="N546" s="36" t="s">
        <v>790</v>
      </c>
    </row>
    <row r="547" spans="14:14" x14ac:dyDescent="0.3">
      <c r="N547" s="36" t="s">
        <v>791</v>
      </c>
    </row>
    <row r="548" spans="14:14" x14ac:dyDescent="0.3">
      <c r="N548" s="36" t="s">
        <v>792</v>
      </c>
    </row>
    <row r="549" spans="14:14" x14ac:dyDescent="0.3">
      <c r="N549" s="36" t="s">
        <v>793</v>
      </c>
    </row>
    <row r="550" spans="14:14" x14ac:dyDescent="0.3">
      <c r="N550" s="36" t="s">
        <v>794</v>
      </c>
    </row>
    <row r="551" spans="14:14" x14ac:dyDescent="0.3">
      <c r="N551" s="36" t="s">
        <v>795</v>
      </c>
    </row>
    <row r="552" spans="14:14" x14ac:dyDescent="0.3">
      <c r="N552" s="36" t="s">
        <v>796</v>
      </c>
    </row>
    <row r="553" spans="14:14" x14ac:dyDescent="0.3">
      <c r="N553" s="36" t="s">
        <v>797</v>
      </c>
    </row>
    <row r="554" spans="14:14" x14ac:dyDescent="0.3">
      <c r="N554" s="36" t="s">
        <v>798</v>
      </c>
    </row>
    <row r="555" spans="14:14" x14ac:dyDescent="0.3">
      <c r="N555" s="36" t="s">
        <v>799</v>
      </c>
    </row>
    <row r="556" spans="14:14" x14ac:dyDescent="0.3">
      <c r="N556" s="36" t="s">
        <v>800</v>
      </c>
    </row>
    <row r="557" spans="14:14" x14ac:dyDescent="0.3">
      <c r="N557" s="36" t="s">
        <v>800</v>
      </c>
    </row>
    <row r="558" spans="14:14" x14ac:dyDescent="0.3">
      <c r="N558" s="36" t="s">
        <v>801</v>
      </c>
    </row>
    <row r="559" spans="14:14" x14ac:dyDescent="0.3">
      <c r="N559" s="36" t="s">
        <v>802</v>
      </c>
    </row>
    <row r="560" spans="14:14" x14ac:dyDescent="0.3">
      <c r="N560" s="36" t="s">
        <v>803</v>
      </c>
    </row>
    <row r="561" spans="14:14" x14ac:dyDescent="0.3">
      <c r="N561" s="36" t="s">
        <v>804</v>
      </c>
    </row>
    <row r="562" spans="14:14" x14ac:dyDescent="0.3">
      <c r="N562" s="36" t="s">
        <v>805</v>
      </c>
    </row>
    <row r="563" spans="14:14" x14ac:dyDescent="0.3">
      <c r="N563" s="36" t="s">
        <v>806</v>
      </c>
    </row>
    <row r="564" spans="14:14" x14ac:dyDescent="0.3">
      <c r="N564" s="36" t="s">
        <v>807</v>
      </c>
    </row>
    <row r="565" spans="14:14" x14ac:dyDescent="0.3">
      <c r="N565" s="36" t="s">
        <v>808</v>
      </c>
    </row>
    <row r="566" spans="14:14" x14ac:dyDescent="0.3">
      <c r="N566" s="36" t="s">
        <v>809</v>
      </c>
    </row>
    <row r="567" spans="14:14" x14ac:dyDescent="0.3">
      <c r="N567" s="36" t="s">
        <v>810</v>
      </c>
    </row>
    <row r="568" spans="14:14" x14ac:dyDescent="0.3">
      <c r="N568" s="36" t="s">
        <v>811</v>
      </c>
    </row>
    <row r="569" spans="14:14" x14ac:dyDescent="0.3">
      <c r="N569" s="36" t="s">
        <v>811</v>
      </c>
    </row>
    <row r="570" spans="14:14" x14ac:dyDescent="0.3">
      <c r="N570" s="36" t="s">
        <v>812</v>
      </c>
    </row>
    <row r="571" spans="14:14" x14ac:dyDescent="0.3">
      <c r="N571" s="36" t="s">
        <v>813</v>
      </c>
    </row>
    <row r="572" spans="14:14" x14ac:dyDescent="0.3">
      <c r="N572" s="36" t="s">
        <v>814</v>
      </c>
    </row>
    <row r="573" spans="14:14" x14ac:dyDescent="0.3">
      <c r="N573" s="36" t="s">
        <v>815</v>
      </c>
    </row>
    <row r="574" spans="14:14" x14ac:dyDescent="0.3">
      <c r="N574" s="36" t="s">
        <v>816</v>
      </c>
    </row>
    <row r="575" spans="14:14" x14ac:dyDescent="0.3">
      <c r="N575" s="36" t="s">
        <v>817</v>
      </c>
    </row>
    <row r="576" spans="14:14" x14ac:dyDescent="0.3">
      <c r="N576" s="36" t="s">
        <v>818</v>
      </c>
    </row>
    <row r="577" spans="14:14" x14ac:dyDescent="0.3">
      <c r="N577" s="36" t="s">
        <v>819</v>
      </c>
    </row>
    <row r="578" spans="14:14" x14ac:dyDescent="0.3">
      <c r="N578" s="36" t="s">
        <v>820</v>
      </c>
    </row>
    <row r="579" spans="14:14" x14ac:dyDescent="0.3">
      <c r="N579" s="36" t="s">
        <v>821</v>
      </c>
    </row>
    <row r="580" spans="14:14" x14ac:dyDescent="0.3">
      <c r="N580" s="36" t="s">
        <v>822</v>
      </c>
    </row>
    <row r="581" spans="14:14" x14ac:dyDescent="0.3">
      <c r="N581" s="36" t="s">
        <v>823</v>
      </c>
    </row>
    <row r="582" spans="14:14" x14ac:dyDescent="0.3">
      <c r="N582" s="36" t="s">
        <v>824</v>
      </c>
    </row>
    <row r="583" spans="14:14" x14ac:dyDescent="0.3">
      <c r="N583" s="36" t="s">
        <v>825</v>
      </c>
    </row>
    <row r="584" spans="14:14" x14ac:dyDescent="0.3">
      <c r="N584" s="36" t="s">
        <v>826</v>
      </c>
    </row>
    <row r="585" spans="14:14" x14ac:dyDescent="0.3">
      <c r="N585" s="36" t="s">
        <v>827</v>
      </c>
    </row>
    <row r="586" spans="14:14" x14ac:dyDescent="0.3">
      <c r="N586" s="36" t="s">
        <v>828</v>
      </c>
    </row>
    <row r="587" spans="14:14" x14ac:dyDescent="0.3">
      <c r="N587" s="36" t="s">
        <v>829</v>
      </c>
    </row>
    <row r="588" spans="14:14" x14ac:dyDescent="0.3">
      <c r="N588" s="36" t="s">
        <v>830</v>
      </c>
    </row>
    <row r="589" spans="14:14" x14ac:dyDescent="0.3">
      <c r="N589" s="36" t="s">
        <v>831</v>
      </c>
    </row>
    <row r="590" spans="14:14" x14ac:dyDescent="0.3">
      <c r="N590" s="36" t="s">
        <v>832</v>
      </c>
    </row>
    <row r="591" spans="14:14" x14ac:dyDescent="0.3">
      <c r="N591" s="36" t="s">
        <v>833</v>
      </c>
    </row>
    <row r="592" spans="14:14" x14ac:dyDescent="0.3">
      <c r="N592" s="36" t="s">
        <v>834</v>
      </c>
    </row>
    <row r="593" spans="14:14" x14ac:dyDescent="0.3">
      <c r="N593" s="36" t="s">
        <v>835</v>
      </c>
    </row>
    <row r="594" spans="14:14" x14ac:dyDescent="0.3">
      <c r="N594" s="36" t="s">
        <v>836</v>
      </c>
    </row>
    <row r="595" spans="14:14" x14ac:dyDescent="0.3">
      <c r="N595" s="36" t="s">
        <v>837</v>
      </c>
    </row>
    <row r="596" spans="14:14" x14ac:dyDescent="0.3">
      <c r="N596" s="36" t="s">
        <v>838</v>
      </c>
    </row>
    <row r="597" spans="14:14" x14ac:dyDescent="0.3">
      <c r="N597" s="36" t="s">
        <v>839</v>
      </c>
    </row>
    <row r="598" spans="14:14" x14ac:dyDescent="0.3">
      <c r="N598" s="36" t="s">
        <v>840</v>
      </c>
    </row>
    <row r="599" spans="14:14" x14ac:dyDescent="0.3">
      <c r="N599" s="36" t="s">
        <v>841</v>
      </c>
    </row>
    <row r="600" spans="14:14" x14ac:dyDescent="0.3">
      <c r="N600" s="36" t="s">
        <v>842</v>
      </c>
    </row>
    <row r="601" spans="14:14" x14ac:dyDescent="0.3">
      <c r="N601" s="36" t="s">
        <v>843</v>
      </c>
    </row>
    <row r="602" spans="14:14" x14ac:dyDescent="0.3">
      <c r="N602" s="36" t="s">
        <v>844</v>
      </c>
    </row>
    <row r="603" spans="14:14" x14ac:dyDescent="0.3">
      <c r="N603" s="36" t="s">
        <v>845</v>
      </c>
    </row>
    <row r="604" spans="14:14" x14ac:dyDescent="0.3">
      <c r="N604" s="36" t="s">
        <v>846</v>
      </c>
    </row>
    <row r="605" spans="14:14" x14ac:dyDescent="0.3">
      <c r="N605" s="36" t="s">
        <v>847</v>
      </c>
    </row>
    <row r="606" spans="14:14" x14ac:dyDescent="0.3">
      <c r="N606" s="36" t="s">
        <v>848</v>
      </c>
    </row>
    <row r="607" spans="14:14" x14ac:dyDescent="0.3">
      <c r="N607" s="36" t="s">
        <v>849</v>
      </c>
    </row>
    <row r="608" spans="14:14" x14ac:dyDescent="0.3">
      <c r="N608" s="36" t="s">
        <v>850</v>
      </c>
    </row>
    <row r="609" spans="14:14" x14ac:dyDescent="0.3">
      <c r="N609" s="36" t="s">
        <v>851</v>
      </c>
    </row>
    <row r="610" spans="14:14" x14ac:dyDescent="0.3">
      <c r="N610" s="36" t="s">
        <v>852</v>
      </c>
    </row>
    <row r="611" spans="14:14" x14ac:dyDescent="0.3">
      <c r="N611" s="36" t="s">
        <v>853</v>
      </c>
    </row>
    <row r="612" spans="14:14" x14ac:dyDescent="0.3">
      <c r="N612" s="36" t="s">
        <v>854</v>
      </c>
    </row>
    <row r="613" spans="14:14" x14ac:dyDescent="0.3">
      <c r="N613" s="36" t="s">
        <v>854</v>
      </c>
    </row>
    <row r="614" spans="14:14" x14ac:dyDescent="0.3">
      <c r="N614" s="36" t="s">
        <v>855</v>
      </c>
    </row>
    <row r="615" spans="14:14" x14ac:dyDescent="0.3">
      <c r="N615" s="36" t="s">
        <v>856</v>
      </c>
    </row>
    <row r="616" spans="14:14" x14ac:dyDescent="0.3">
      <c r="N616" s="36" t="s">
        <v>857</v>
      </c>
    </row>
    <row r="617" spans="14:14" x14ac:dyDescent="0.3">
      <c r="N617" s="36" t="s">
        <v>858</v>
      </c>
    </row>
    <row r="618" spans="14:14" x14ac:dyDescent="0.3">
      <c r="N618" s="36" t="s">
        <v>859</v>
      </c>
    </row>
    <row r="619" spans="14:14" x14ac:dyDescent="0.3">
      <c r="N619" s="36" t="s">
        <v>860</v>
      </c>
    </row>
    <row r="620" spans="14:14" x14ac:dyDescent="0.3">
      <c r="N620" s="36" t="s">
        <v>861</v>
      </c>
    </row>
    <row r="621" spans="14:14" x14ac:dyDescent="0.3">
      <c r="N621" s="36" t="s">
        <v>862</v>
      </c>
    </row>
    <row r="622" spans="14:14" x14ac:dyDescent="0.3">
      <c r="N622" s="36" t="s">
        <v>863</v>
      </c>
    </row>
    <row r="623" spans="14:14" x14ac:dyDescent="0.3">
      <c r="N623" s="36" t="s">
        <v>864</v>
      </c>
    </row>
    <row r="624" spans="14:14" x14ac:dyDescent="0.3">
      <c r="N624" s="36" t="s">
        <v>865</v>
      </c>
    </row>
    <row r="625" spans="14:14" x14ac:dyDescent="0.3">
      <c r="N625" s="36" t="s">
        <v>866</v>
      </c>
    </row>
    <row r="626" spans="14:14" x14ac:dyDescent="0.3">
      <c r="N626" s="36" t="s">
        <v>867</v>
      </c>
    </row>
    <row r="627" spans="14:14" x14ac:dyDescent="0.3">
      <c r="N627" s="36" t="s">
        <v>868</v>
      </c>
    </row>
    <row r="628" spans="14:14" x14ac:dyDescent="0.3">
      <c r="N628" s="36" t="s">
        <v>869</v>
      </c>
    </row>
    <row r="629" spans="14:14" x14ac:dyDescent="0.3">
      <c r="N629" s="36" t="s">
        <v>870</v>
      </c>
    </row>
    <row r="630" spans="14:14" x14ac:dyDescent="0.3">
      <c r="N630" s="36" t="s">
        <v>871</v>
      </c>
    </row>
    <row r="631" spans="14:14" x14ac:dyDescent="0.3">
      <c r="N631" s="36" t="s">
        <v>872</v>
      </c>
    </row>
    <row r="632" spans="14:14" x14ac:dyDescent="0.3">
      <c r="N632" s="36" t="s">
        <v>873</v>
      </c>
    </row>
    <row r="633" spans="14:14" x14ac:dyDescent="0.3">
      <c r="N633" s="36" t="s">
        <v>874</v>
      </c>
    </row>
    <row r="634" spans="14:14" x14ac:dyDescent="0.3">
      <c r="N634" s="36" t="s">
        <v>875</v>
      </c>
    </row>
    <row r="635" spans="14:14" x14ac:dyDescent="0.3">
      <c r="N635" s="36" t="s">
        <v>876</v>
      </c>
    </row>
    <row r="636" spans="14:14" x14ac:dyDescent="0.3">
      <c r="N636" s="36" t="s">
        <v>877</v>
      </c>
    </row>
    <row r="637" spans="14:14" x14ac:dyDescent="0.3">
      <c r="N637" s="36" t="s">
        <v>877</v>
      </c>
    </row>
    <row r="638" spans="14:14" x14ac:dyDescent="0.3">
      <c r="N638" s="36" t="s">
        <v>878</v>
      </c>
    </row>
    <row r="639" spans="14:14" x14ac:dyDescent="0.3">
      <c r="N639" s="36" t="s">
        <v>879</v>
      </c>
    </row>
    <row r="640" spans="14:14" x14ac:dyDescent="0.3">
      <c r="N640" s="36" t="s">
        <v>880</v>
      </c>
    </row>
    <row r="641" spans="14:14" x14ac:dyDescent="0.3">
      <c r="N641" s="36" t="s">
        <v>881</v>
      </c>
    </row>
    <row r="642" spans="14:14" x14ac:dyDescent="0.3">
      <c r="N642" s="36" t="s">
        <v>882</v>
      </c>
    </row>
    <row r="643" spans="14:14" x14ac:dyDescent="0.3">
      <c r="N643" s="36" t="s">
        <v>883</v>
      </c>
    </row>
    <row r="644" spans="14:14" x14ac:dyDescent="0.3">
      <c r="N644" s="36" t="s">
        <v>884</v>
      </c>
    </row>
    <row r="645" spans="14:14" x14ac:dyDescent="0.3">
      <c r="N645" s="36" t="s">
        <v>885</v>
      </c>
    </row>
    <row r="646" spans="14:14" x14ac:dyDescent="0.3">
      <c r="N646" s="36" t="s">
        <v>886</v>
      </c>
    </row>
    <row r="647" spans="14:14" x14ac:dyDescent="0.3">
      <c r="N647" s="36" t="s">
        <v>887</v>
      </c>
    </row>
    <row r="648" spans="14:14" x14ac:dyDescent="0.3">
      <c r="N648" s="36" t="s">
        <v>888</v>
      </c>
    </row>
    <row r="649" spans="14:14" x14ac:dyDescent="0.3">
      <c r="N649" s="36" t="s">
        <v>889</v>
      </c>
    </row>
    <row r="650" spans="14:14" x14ac:dyDescent="0.3">
      <c r="N650" s="36" t="s">
        <v>890</v>
      </c>
    </row>
    <row r="651" spans="14:14" x14ac:dyDescent="0.3">
      <c r="N651" s="36" t="s">
        <v>891</v>
      </c>
    </row>
    <row r="652" spans="14:14" x14ac:dyDescent="0.3">
      <c r="N652" s="36" t="s">
        <v>892</v>
      </c>
    </row>
    <row r="653" spans="14:14" x14ac:dyDescent="0.3">
      <c r="N653" s="36" t="s">
        <v>893</v>
      </c>
    </row>
    <row r="654" spans="14:14" x14ac:dyDescent="0.3">
      <c r="N654" s="36" t="s">
        <v>894</v>
      </c>
    </row>
    <row r="655" spans="14:14" x14ac:dyDescent="0.3">
      <c r="N655" s="36" t="s">
        <v>895</v>
      </c>
    </row>
    <row r="656" spans="14:14" x14ac:dyDescent="0.3">
      <c r="N656" s="36" t="s">
        <v>896</v>
      </c>
    </row>
    <row r="657" spans="14:14" x14ac:dyDescent="0.3">
      <c r="N657" s="36" t="s">
        <v>897</v>
      </c>
    </row>
    <row r="658" spans="14:14" x14ac:dyDescent="0.3">
      <c r="N658" s="36" t="s">
        <v>898</v>
      </c>
    </row>
    <row r="659" spans="14:14" x14ac:dyDescent="0.3">
      <c r="N659" s="36" t="s">
        <v>899</v>
      </c>
    </row>
    <row r="660" spans="14:14" x14ac:dyDescent="0.3">
      <c r="N660" s="36" t="s">
        <v>900</v>
      </c>
    </row>
    <row r="661" spans="14:14" x14ac:dyDescent="0.3">
      <c r="N661" s="36" t="s">
        <v>901</v>
      </c>
    </row>
    <row r="662" spans="14:14" x14ac:dyDescent="0.3">
      <c r="N662" s="36" t="s">
        <v>902</v>
      </c>
    </row>
    <row r="663" spans="14:14" x14ac:dyDescent="0.3">
      <c r="N663" s="36" t="s">
        <v>903</v>
      </c>
    </row>
    <row r="664" spans="14:14" x14ac:dyDescent="0.3">
      <c r="N664" s="36" t="s">
        <v>904</v>
      </c>
    </row>
    <row r="665" spans="14:14" x14ac:dyDescent="0.3">
      <c r="N665" s="36" t="s">
        <v>905</v>
      </c>
    </row>
    <row r="666" spans="14:14" x14ac:dyDescent="0.3">
      <c r="N666" s="36" t="s">
        <v>906</v>
      </c>
    </row>
    <row r="667" spans="14:14" x14ac:dyDescent="0.3">
      <c r="N667" s="36" t="s">
        <v>907</v>
      </c>
    </row>
    <row r="668" spans="14:14" x14ac:dyDescent="0.3">
      <c r="N668" s="36" t="s">
        <v>908</v>
      </c>
    </row>
    <row r="669" spans="14:14" x14ac:dyDescent="0.3">
      <c r="N669" s="36" t="s">
        <v>909</v>
      </c>
    </row>
    <row r="670" spans="14:14" x14ac:dyDescent="0.3">
      <c r="N670" s="36" t="s">
        <v>910</v>
      </c>
    </row>
    <row r="671" spans="14:14" x14ac:dyDescent="0.3">
      <c r="N671" s="36" t="s">
        <v>911</v>
      </c>
    </row>
    <row r="672" spans="14:14" x14ac:dyDescent="0.3">
      <c r="N672" s="36" t="s">
        <v>912</v>
      </c>
    </row>
    <row r="673" spans="14:14" x14ac:dyDescent="0.3">
      <c r="N673" s="36" t="s">
        <v>913</v>
      </c>
    </row>
    <row r="674" spans="14:14" x14ac:dyDescent="0.3">
      <c r="N674" s="36" t="s">
        <v>914</v>
      </c>
    </row>
    <row r="675" spans="14:14" x14ac:dyDescent="0.3">
      <c r="N675" s="36" t="s">
        <v>914</v>
      </c>
    </row>
    <row r="676" spans="14:14" x14ac:dyDescent="0.3">
      <c r="N676" s="36" t="s">
        <v>915</v>
      </c>
    </row>
    <row r="677" spans="14:14" x14ac:dyDescent="0.3">
      <c r="N677" s="36" t="s">
        <v>916</v>
      </c>
    </row>
    <row r="678" spans="14:14" x14ac:dyDescent="0.3">
      <c r="N678" s="36" t="s">
        <v>917</v>
      </c>
    </row>
    <row r="679" spans="14:14" x14ac:dyDescent="0.3">
      <c r="N679" s="36" t="s">
        <v>918</v>
      </c>
    </row>
    <row r="680" spans="14:14" x14ac:dyDescent="0.3">
      <c r="N680" s="36" t="s">
        <v>919</v>
      </c>
    </row>
    <row r="681" spans="14:14" x14ac:dyDescent="0.3">
      <c r="N681" s="36" t="s">
        <v>920</v>
      </c>
    </row>
    <row r="682" spans="14:14" x14ac:dyDescent="0.3">
      <c r="N682" s="36" t="s">
        <v>921</v>
      </c>
    </row>
    <row r="683" spans="14:14" x14ac:dyDescent="0.3">
      <c r="N683" s="36" t="s">
        <v>922</v>
      </c>
    </row>
    <row r="684" spans="14:14" x14ac:dyDescent="0.3">
      <c r="N684" s="36" t="s">
        <v>923</v>
      </c>
    </row>
    <row r="685" spans="14:14" x14ac:dyDescent="0.3">
      <c r="N685" s="36" t="s">
        <v>924</v>
      </c>
    </row>
    <row r="686" spans="14:14" x14ac:dyDescent="0.3">
      <c r="N686" s="36" t="s">
        <v>925</v>
      </c>
    </row>
    <row r="687" spans="14:14" x14ac:dyDescent="0.3">
      <c r="N687" s="36" t="s">
        <v>926</v>
      </c>
    </row>
    <row r="688" spans="14:14" x14ac:dyDescent="0.3">
      <c r="N688" s="36" t="s">
        <v>927</v>
      </c>
    </row>
    <row r="689" spans="14:14" x14ac:dyDescent="0.3">
      <c r="N689" s="36" t="s">
        <v>928</v>
      </c>
    </row>
    <row r="690" spans="14:14" x14ac:dyDescent="0.3">
      <c r="N690" s="36" t="s">
        <v>929</v>
      </c>
    </row>
    <row r="691" spans="14:14" x14ac:dyDescent="0.3">
      <c r="N691" s="36" t="s">
        <v>930</v>
      </c>
    </row>
    <row r="692" spans="14:14" x14ac:dyDescent="0.3">
      <c r="N692" s="36" t="s">
        <v>931</v>
      </c>
    </row>
    <row r="693" spans="14:14" x14ac:dyDescent="0.3">
      <c r="N693" s="36" t="s">
        <v>932</v>
      </c>
    </row>
    <row r="694" spans="14:14" x14ac:dyDescent="0.3">
      <c r="N694" s="36" t="s">
        <v>933</v>
      </c>
    </row>
    <row r="695" spans="14:14" x14ac:dyDescent="0.3">
      <c r="N695" s="36" t="s">
        <v>934</v>
      </c>
    </row>
    <row r="696" spans="14:14" x14ac:dyDescent="0.3">
      <c r="N696" s="36" t="s">
        <v>935</v>
      </c>
    </row>
    <row r="697" spans="14:14" x14ac:dyDescent="0.3">
      <c r="N697" s="36" t="s">
        <v>936</v>
      </c>
    </row>
    <row r="698" spans="14:14" x14ac:dyDescent="0.3">
      <c r="N698" s="36" t="s">
        <v>937</v>
      </c>
    </row>
    <row r="699" spans="14:14" x14ac:dyDescent="0.3">
      <c r="N699" s="36" t="s">
        <v>938</v>
      </c>
    </row>
    <row r="700" spans="14:14" x14ac:dyDescent="0.3">
      <c r="N700" s="36" t="s">
        <v>939</v>
      </c>
    </row>
    <row r="701" spans="14:14" x14ac:dyDescent="0.3">
      <c r="N701" s="36" t="s">
        <v>940</v>
      </c>
    </row>
    <row r="702" spans="14:14" x14ac:dyDescent="0.3">
      <c r="N702" s="36" t="s">
        <v>941</v>
      </c>
    </row>
    <row r="703" spans="14:14" x14ac:dyDescent="0.3">
      <c r="N703" s="36" t="s">
        <v>942</v>
      </c>
    </row>
    <row r="704" spans="14:14" x14ac:dyDescent="0.3">
      <c r="N704" s="36" t="s">
        <v>943</v>
      </c>
    </row>
    <row r="705" spans="14:14" x14ac:dyDescent="0.3">
      <c r="N705" s="36" t="s">
        <v>944</v>
      </c>
    </row>
    <row r="706" spans="14:14" x14ac:dyDescent="0.3">
      <c r="N706" s="36" t="s">
        <v>945</v>
      </c>
    </row>
    <row r="707" spans="14:14" x14ac:dyDescent="0.3">
      <c r="N707" s="36" t="s">
        <v>946</v>
      </c>
    </row>
    <row r="708" spans="14:14" x14ac:dyDescent="0.3">
      <c r="N708" s="36" t="s">
        <v>947</v>
      </c>
    </row>
    <row r="709" spans="14:14" x14ac:dyDescent="0.3">
      <c r="N709" s="36" t="s">
        <v>948</v>
      </c>
    </row>
    <row r="710" spans="14:14" x14ac:dyDescent="0.3">
      <c r="N710" s="36" t="s">
        <v>949</v>
      </c>
    </row>
    <row r="711" spans="14:14" x14ac:dyDescent="0.3">
      <c r="N711" s="36" t="s">
        <v>950</v>
      </c>
    </row>
    <row r="712" spans="14:14" x14ac:dyDescent="0.3">
      <c r="N712" s="36" t="s">
        <v>951</v>
      </c>
    </row>
    <row r="713" spans="14:14" x14ac:dyDescent="0.3">
      <c r="N713" s="36" t="s">
        <v>952</v>
      </c>
    </row>
    <row r="714" spans="14:14" x14ac:dyDescent="0.3">
      <c r="N714" s="36" t="s">
        <v>953</v>
      </c>
    </row>
    <row r="715" spans="14:14" x14ac:dyDescent="0.3">
      <c r="N715" s="36" t="s">
        <v>954</v>
      </c>
    </row>
    <row r="716" spans="14:14" x14ac:dyDescent="0.3">
      <c r="N716" s="36" t="s">
        <v>955</v>
      </c>
    </row>
    <row r="717" spans="14:14" x14ac:dyDescent="0.3">
      <c r="N717" s="36" t="s">
        <v>956</v>
      </c>
    </row>
    <row r="718" spans="14:14" x14ac:dyDescent="0.3">
      <c r="N718" s="36" t="s">
        <v>957</v>
      </c>
    </row>
    <row r="719" spans="14:14" x14ac:dyDescent="0.3">
      <c r="N719" s="36" t="s">
        <v>958</v>
      </c>
    </row>
    <row r="720" spans="14:14" x14ac:dyDescent="0.3">
      <c r="N720" s="36" t="s">
        <v>959</v>
      </c>
    </row>
    <row r="721" spans="14:14" x14ac:dyDescent="0.3">
      <c r="N721" s="36" t="s">
        <v>960</v>
      </c>
    </row>
    <row r="722" spans="14:14" x14ac:dyDescent="0.3">
      <c r="N722" s="36" t="s">
        <v>961</v>
      </c>
    </row>
    <row r="723" spans="14:14" x14ac:dyDescent="0.3">
      <c r="N723" s="36" t="s">
        <v>962</v>
      </c>
    </row>
    <row r="724" spans="14:14" x14ac:dyDescent="0.3">
      <c r="N724" s="36" t="s">
        <v>963</v>
      </c>
    </row>
    <row r="725" spans="14:14" x14ac:dyDescent="0.3">
      <c r="N725" s="36" t="s">
        <v>964</v>
      </c>
    </row>
    <row r="726" spans="14:14" x14ac:dyDescent="0.3">
      <c r="N726" s="36" t="s">
        <v>965</v>
      </c>
    </row>
    <row r="727" spans="14:14" x14ac:dyDescent="0.3">
      <c r="N727" s="36" t="s">
        <v>966</v>
      </c>
    </row>
    <row r="728" spans="14:14" x14ac:dyDescent="0.3">
      <c r="N728" s="36" t="s">
        <v>967</v>
      </c>
    </row>
    <row r="729" spans="14:14" x14ac:dyDescent="0.3">
      <c r="N729" s="36" t="s">
        <v>968</v>
      </c>
    </row>
    <row r="730" spans="14:14" x14ac:dyDescent="0.3">
      <c r="N730" s="36" t="s">
        <v>969</v>
      </c>
    </row>
    <row r="731" spans="14:14" x14ac:dyDescent="0.3">
      <c r="N731" s="36" t="s">
        <v>970</v>
      </c>
    </row>
    <row r="732" spans="14:14" x14ac:dyDescent="0.3">
      <c r="N732" s="36" t="s">
        <v>971</v>
      </c>
    </row>
    <row r="733" spans="14:14" x14ac:dyDescent="0.3">
      <c r="N733" s="36" t="s">
        <v>972</v>
      </c>
    </row>
    <row r="734" spans="14:14" x14ac:dyDescent="0.3">
      <c r="N734" s="36" t="s">
        <v>973</v>
      </c>
    </row>
    <row r="735" spans="14:14" x14ac:dyDescent="0.3">
      <c r="N735" s="36" t="s">
        <v>974</v>
      </c>
    </row>
    <row r="736" spans="14:14" x14ac:dyDescent="0.3">
      <c r="N736" s="36" t="s">
        <v>974</v>
      </c>
    </row>
    <row r="737" spans="14:14" x14ac:dyDescent="0.3">
      <c r="N737" s="36" t="s">
        <v>975</v>
      </c>
    </row>
    <row r="738" spans="14:14" x14ac:dyDescent="0.3">
      <c r="N738" s="36" t="s">
        <v>976</v>
      </c>
    </row>
    <row r="739" spans="14:14" x14ac:dyDescent="0.3">
      <c r="N739" s="36" t="s">
        <v>977</v>
      </c>
    </row>
    <row r="740" spans="14:14" x14ac:dyDescent="0.3">
      <c r="N740" s="36" t="s">
        <v>978</v>
      </c>
    </row>
    <row r="741" spans="14:14" x14ac:dyDescent="0.3">
      <c r="N741" s="36" t="s">
        <v>979</v>
      </c>
    </row>
    <row r="742" spans="14:14" x14ac:dyDescent="0.3">
      <c r="N742" s="36" t="s">
        <v>980</v>
      </c>
    </row>
    <row r="743" spans="14:14" x14ac:dyDescent="0.3">
      <c r="N743" s="36" t="s">
        <v>981</v>
      </c>
    </row>
    <row r="744" spans="14:14" x14ac:dyDescent="0.3">
      <c r="N744" s="36" t="s">
        <v>982</v>
      </c>
    </row>
    <row r="745" spans="14:14" x14ac:dyDescent="0.3">
      <c r="N745" s="36" t="s">
        <v>983</v>
      </c>
    </row>
    <row r="746" spans="14:14" x14ac:dyDescent="0.3">
      <c r="N746" s="36" t="s">
        <v>984</v>
      </c>
    </row>
    <row r="747" spans="14:14" x14ac:dyDescent="0.3">
      <c r="N747" s="36" t="s">
        <v>985</v>
      </c>
    </row>
    <row r="748" spans="14:14" x14ac:dyDescent="0.3">
      <c r="N748" s="36" t="s">
        <v>986</v>
      </c>
    </row>
    <row r="749" spans="14:14" x14ac:dyDescent="0.3">
      <c r="N749" s="36" t="s">
        <v>987</v>
      </c>
    </row>
    <row r="750" spans="14:14" x14ac:dyDescent="0.3">
      <c r="N750" s="36" t="s">
        <v>988</v>
      </c>
    </row>
    <row r="751" spans="14:14" x14ac:dyDescent="0.3">
      <c r="N751" s="36" t="s">
        <v>989</v>
      </c>
    </row>
    <row r="752" spans="14:14" x14ac:dyDescent="0.3">
      <c r="N752" s="36" t="s">
        <v>990</v>
      </c>
    </row>
    <row r="753" spans="14:14" x14ac:dyDescent="0.3">
      <c r="N753" s="36" t="s">
        <v>991</v>
      </c>
    </row>
    <row r="754" spans="14:14" x14ac:dyDescent="0.3">
      <c r="N754" s="36" t="s">
        <v>992</v>
      </c>
    </row>
    <row r="755" spans="14:14" x14ac:dyDescent="0.3">
      <c r="N755" s="36" t="s">
        <v>993</v>
      </c>
    </row>
    <row r="756" spans="14:14" x14ac:dyDescent="0.3">
      <c r="N756" s="36" t="s">
        <v>994</v>
      </c>
    </row>
    <row r="757" spans="14:14" x14ac:dyDescent="0.3">
      <c r="N757" s="36" t="s">
        <v>995</v>
      </c>
    </row>
    <row r="758" spans="14:14" x14ac:dyDescent="0.3">
      <c r="N758" s="36" t="s">
        <v>996</v>
      </c>
    </row>
    <row r="759" spans="14:14" x14ac:dyDescent="0.3">
      <c r="N759" s="36" t="s">
        <v>997</v>
      </c>
    </row>
    <row r="760" spans="14:14" x14ac:dyDescent="0.3">
      <c r="N760" s="36" t="s">
        <v>998</v>
      </c>
    </row>
    <row r="761" spans="14:14" x14ac:dyDescent="0.3">
      <c r="N761" s="36" t="s">
        <v>999</v>
      </c>
    </row>
    <row r="762" spans="14:14" x14ac:dyDescent="0.3">
      <c r="N762" s="36" t="s">
        <v>999</v>
      </c>
    </row>
    <row r="763" spans="14:14" x14ac:dyDescent="0.3">
      <c r="N763" s="36" t="s">
        <v>1000</v>
      </c>
    </row>
    <row r="764" spans="14:14" x14ac:dyDescent="0.3">
      <c r="N764" s="36" t="s">
        <v>1001</v>
      </c>
    </row>
    <row r="765" spans="14:14" x14ac:dyDescent="0.3">
      <c r="N765" s="36" t="s">
        <v>1002</v>
      </c>
    </row>
    <row r="766" spans="14:14" x14ac:dyDescent="0.3">
      <c r="N766" s="36" t="s">
        <v>1003</v>
      </c>
    </row>
    <row r="767" spans="14:14" x14ac:dyDescent="0.3">
      <c r="N767" s="36" t="s">
        <v>1004</v>
      </c>
    </row>
    <row r="768" spans="14:14" x14ac:dyDescent="0.3">
      <c r="N768" s="36" t="s">
        <v>1005</v>
      </c>
    </row>
    <row r="769" spans="14:14" x14ac:dyDescent="0.3">
      <c r="N769" s="36" t="s">
        <v>1006</v>
      </c>
    </row>
    <row r="770" spans="14:14" x14ac:dyDescent="0.3">
      <c r="N770" s="36" t="s">
        <v>1007</v>
      </c>
    </row>
    <row r="771" spans="14:14" x14ac:dyDescent="0.3">
      <c r="N771" s="36" t="s">
        <v>1008</v>
      </c>
    </row>
    <row r="772" spans="14:14" x14ac:dyDescent="0.3">
      <c r="N772" s="36" t="s">
        <v>1009</v>
      </c>
    </row>
    <row r="773" spans="14:14" x14ac:dyDescent="0.3">
      <c r="N773" s="36" t="s">
        <v>1010</v>
      </c>
    </row>
    <row r="774" spans="14:14" x14ac:dyDescent="0.3">
      <c r="N774" s="36" t="s">
        <v>1011</v>
      </c>
    </row>
    <row r="775" spans="14:14" x14ac:dyDescent="0.3">
      <c r="N775" s="36" t="s">
        <v>1012</v>
      </c>
    </row>
    <row r="776" spans="14:14" x14ac:dyDescent="0.3">
      <c r="N776" s="36" t="s">
        <v>1013</v>
      </c>
    </row>
    <row r="777" spans="14:14" x14ac:dyDescent="0.3">
      <c r="N777" s="36" t="s">
        <v>1014</v>
      </c>
    </row>
    <row r="778" spans="14:14" x14ac:dyDescent="0.3">
      <c r="N778" s="36" t="s">
        <v>1015</v>
      </c>
    </row>
    <row r="779" spans="14:14" x14ac:dyDescent="0.3">
      <c r="N779" s="36" t="s">
        <v>1016</v>
      </c>
    </row>
    <row r="780" spans="14:14" x14ac:dyDescent="0.3">
      <c r="N780" s="36" t="s">
        <v>1017</v>
      </c>
    </row>
    <row r="781" spans="14:14" x14ac:dyDescent="0.3">
      <c r="N781" s="36" t="s">
        <v>1018</v>
      </c>
    </row>
    <row r="782" spans="14:14" x14ac:dyDescent="0.3">
      <c r="N782" s="36" t="s">
        <v>1018</v>
      </c>
    </row>
    <row r="783" spans="14:14" x14ac:dyDescent="0.3">
      <c r="N783" s="36" t="s">
        <v>1019</v>
      </c>
    </row>
    <row r="784" spans="14:14" x14ac:dyDescent="0.3">
      <c r="N784" s="36" t="s">
        <v>1020</v>
      </c>
    </row>
    <row r="785" spans="14:14" x14ac:dyDescent="0.3">
      <c r="N785" s="36" t="s">
        <v>1021</v>
      </c>
    </row>
    <row r="786" spans="14:14" x14ac:dyDescent="0.3">
      <c r="N786" s="36" t="s">
        <v>1022</v>
      </c>
    </row>
    <row r="787" spans="14:14" x14ac:dyDescent="0.3">
      <c r="N787" s="36" t="s">
        <v>1022</v>
      </c>
    </row>
    <row r="788" spans="14:14" x14ac:dyDescent="0.3">
      <c r="N788" s="36" t="s">
        <v>1023</v>
      </c>
    </row>
    <row r="789" spans="14:14" x14ac:dyDescent="0.3">
      <c r="N789" s="36" t="s">
        <v>1024</v>
      </c>
    </row>
    <row r="790" spans="14:14" x14ac:dyDescent="0.3">
      <c r="N790" s="36" t="s">
        <v>1025</v>
      </c>
    </row>
    <row r="791" spans="14:14" x14ac:dyDescent="0.3">
      <c r="N791" s="36" t="s">
        <v>1026</v>
      </c>
    </row>
    <row r="792" spans="14:14" x14ac:dyDescent="0.3">
      <c r="N792" s="36" t="s">
        <v>1027</v>
      </c>
    </row>
    <row r="793" spans="14:14" x14ac:dyDescent="0.3">
      <c r="N793" s="36" t="s">
        <v>1028</v>
      </c>
    </row>
    <row r="794" spans="14:14" x14ac:dyDescent="0.3">
      <c r="N794" s="36" t="s">
        <v>1029</v>
      </c>
    </row>
    <row r="795" spans="14:14" x14ac:dyDescent="0.3">
      <c r="N795" s="36" t="s">
        <v>1030</v>
      </c>
    </row>
    <row r="796" spans="14:14" x14ac:dyDescent="0.3">
      <c r="N796" s="36" t="s">
        <v>1031</v>
      </c>
    </row>
    <row r="797" spans="14:14" x14ac:dyDescent="0.3">
      <c r="N797" s="36" t="s">
        <v>1032</v>
      </c>
    </row>
    <row r="798" spans="14:14" x14ac:dyDescent="0.3">
      <c r="N798" s="36" t="s">
        <v>1033</v>
      </c>
    </row>
    <row r="799" spans="14:14" x14ac:dyDescent="0.3">
      <c r="N799" s="36" t="s">
        <v>1034</v>
      </c>
    </row>
    <row r="800" spans="14:14" x14ac:dyDescent="0.3">
      <c r="N800" s="36" t="s">
        <v>1034</v>
      </c>
    </row>
    <row r="801" spans="14:14" x14ac:dyDescent="0.3">
      <c r="N801" s="36" t="s">
        <v>1035</v>
      </c>
    </row>
    <row r="802" spans="14:14" x14ac:dyDescent="0.3">
      <c r="N802" s="36" t="s">
        <v>1036</v>
      </c>
    </row>
    <row r="803" spans="14:14" x14ac:dyDescent="0.3">
      <c r="N803" s="36" t="s">
        <v>1037</v>
      </c>
    </row>
    <row r="804" spans="14:14" x14ac:dyDescent="0.3">
      <c r="N804" s="36" t="s">
        <v>1038</v>
      </c>
    </row>
    <row r="805" spans="14:14" x14ac:dyDescent="0.3">
      <c r="N805" s="36" t="s">
        <v>1039</v>
      </c>
    </row>
    <row r="806" spans="14:14" x14ac:dyDescent="0.3">
      <c r="N806" s="36" t="s">
        <v>1040</v>
      </c>
    </row>
    <row r="807" spans="14:14" x14ac:dyDescent="0.3">
      <c r="N807" s="36" t="s">
        <v>1041</v>
      </c>
    </row>
    <row r="808" spans="14:14" x14ac:dyDescent="0.3">
      <c r="N808" s="36" t="s">
        <v>1042</v>
      </c>
    </row>
    <row r="809" spans="14:14" x14ac:dyDescent="0.3">
      <c r="N809" s="36" t="s">
        <v>1043</v>
      </c>
    </row>
    <row r="810" spans="14:14" x14ac:dyDescent="0.3">
      <c r="N810" s="36" t="s">
        <v>1044</v>
      </c>
    </row>
    <row r="811" spans="14:14" x14ac:dyDescent="0.3">
      <c r="N811" s="36" t="s">
        <v>1045</v>
      </c>
    </row>
    <row r="812" spans="14:14" x14ac:dyDescent="0.3">
      <c r="N812" s="36" t="s">
        <v>1046</v>
      </c>
    </row>
    <row r="813" spans="14:14" x14ac:dyDescent="0.3">
      <c r="N813" s="36" t="s">
        <v>1047</v>
      </c>
    </row>
    <row r="814" spans="14:14" x14ac:dyDescent="0.3">
      <c r="N814" s="36" t="s">
        <v>1048</v>
      </c>
    </row>
    <row r="815" spans="14:14" x14ac:dyDescent="0.3">
      <c r="N815" s="36" t="s">
        <v>1049</v>
      </c>
    </row>
    <row r="816" spans="14:14" x14ac:dyDescent="0.3">
      <c r="N816" s="36" t="s">
        <v>1050</v>
      </c>
    </row>
    <row r="817" spans="14:14" x14ac:dyDescent="0.3">
      <c r="N817" s="36" t="s">
        <v>1051</v>
      </c>
    </row>
    <row r="818" spans="14:14" x14ac:dyDescent="0.3">
      <c r="N818" s="36" t="s">
        <v>1052</v>
      </c>
    </row>
    <row r="819" spans="14:14" x14ac:dyDescent="0.3">
      <c r="N819" s="36" t="s">
        <v>1053</v>
      </c>
    </row>
    <row r="820" spans="14:14" x14ac:dyDescent="0.3">
      <c r="N820" s="36" t="s">
        <v>1054</v>
      </c>
    </row>
    <row r="821" spans="14:14" x14ac:dyDescent="0.3">
      <c r="N821" s="36" t="s">
        <v>1055</v>
      </c>
    </row>
    <row r="822" spans="14:14" x14ac:dyDescent="0.3">
      <c r="N822" s="36" t="s">
        <v>1056</v>
      </c>
    </row>
    <row r="823" spans="14:14" x14ac:dyDescent="0.3">
      <c r="N823" s="36" t="s">
        <v>1057</v>
      </c>
    </row>
    <row r="824" spans="14:14" x14ac:dyDescent="0.3">
      <c r="N824" s="36" t="s">
        <v>1058</v>
      </c>
    </row>
    <row r="825" spans="14:14" x14ac:dyDescent="0.3">
      <c r="N825" s="36" t="s">
        <v>1059</v>
      </c>
    </row>
    <row r="826" spans="14:14" x14ac:dyDescent="0.3">
      <c r="N826" s="36" t="s">
        <v>1060</v>
      </c>
    </row>
    <row r="827" spans="14:14" x14ac:dyDescent="0.3">
      <c r="N827" s="36" t="s">
        <v>1061</v>
      </c>
    </row>
    <row r="828" spans="14:14" x14ac:dyDescent="0.3">
      <c r="N828" s="36" t="s">
        <v>1062</v>
      </c>
    </row>
    <row r="829" spans="14:14" x14ac:dyDescent="0.3">
      <c r="N829" s="36" t="s">
        <v>1063</v>
      </c>
    </row>
    <row r="830" spans="14:14" x14ac:dyDescent="0.3">
      <c r="N830" s="36" t="s">
        <v>1064</v>
      </c>
    </row>
    <row r="831" spans="14:14" x14ac:dyDescent="0.3">
      <c r="N831" s="36" t="s">
        <v>1065</v>
      </c>
    </row>
    <row r="832" spans="14:14" x14ac:dyDescent="0.3">
      <c r="N832" s="36" t="s">
        <v>1066</v>
      </c>
    </row>
    <row r="833" spans="14:14" x14ac:dyDescent="0.3">
      <c r="N833" s="36" t="s">
        <v>1067</v>
      </c>
    </row>
    <row r="834" spans="14:14" x14ac:dyDescent="0.3">
      <c r="N834" s="36" t="s">
        <v>1068</v>
      </c>
    </row>
    <row r="835" spans="14:14" x14ac:dyDescent="0.3">
      <c r="N835" s="36" t="s">
        <v>1069</v>
      </c>
    </row>
    <row r="836" spans="14:14" x14ac:dyDescent="0.3">
      <c r="N836" s="36" t="s">
        <v>1070</v>
      </c>
    </row>
    <row r="837" spans="14:14" x14ac:dyDescent="0.3">
      <c r="N837" s="36" t="s">
        <v>1071</v>
      </c>
    </row>
    <row r="838" spans="14:14" x14ac:dyDescent="0.3">
      <c r="N838" s="36" t="s">
        <v>1072</v>
      </c>
    </row>
    <row r="839" spans="14:14" x14ac:dyDescent="0.3">
      <c r="N839" s="36" t="s">
        <v>1073</v>
      </c>
    </row>
    <row r="840" spans="14:14" x14ac:dyDescent="0.3">
      <c r="N840" s="36" t="s">
        <v>1074</v>
      </c>
    </row>
    <row r="841" spans="14:14" x14ac:dyDescent="0.3">
      <c r="N841" s="36" t="s">
        <v>1075</v>
      </c>
    </row>
    <row r="842" spans="14:14" x14ac:dyDescent="0.3">
      <c r="N842" s="36" t="s">
        <v>1076</v>
      </c>
    </row>
    <row r="843" spans="14:14" x14ac:dyDescent="0.3">
      <c r="N843" s="36" t="s">
        <v>1077</v>
      </c>
    </row>
    <row r="844" spans="14:14" x14ac:dyDescent="0.3">
      <c r="N844" s="36" t="s">
        <v>1078</v>
      </c>
    </row>
    <row r="845" spans="14:14" x14ac:dyDescent="0.3">
      <c r="N845" s="36" t="s">
        <v>1079</v>
      </c>
    </row>
    <row r="846" spans="14:14" x14ac:dyDescent="0.3">
      <c r="N846" s="36" t="s">
        <v>1080</v>
      </c>
    </row>
    <row r="847" spans="14:14" x14ac:dyDescent="0.3">
      <c r="N847" s="36" t="s">
        <v>1081</v>
      </c>
    </row>
    <row r="848" spans="14:14" x14ac:dyDescent="0.3">
      <c r="N848" s="36" t="s">
        <v>1082</v>
      </c>
    </row>
    <row r="849" spans="14:14" x14ac:dyDescent="0.3">
      <c r="N849" s="36" t="s">
        <v>1083</v>
      </c>
    </row>
    <row r="850" spans="14:14" x14ac:dyDescent="0.3">
      <c r="N850" s="36" t="s">
        <v>1084</v>
      </c>
    </row>
    <row r="851" spans="14:14" x14ac:dyDescent="0.3">
      <c r="N851" s="36" t="s">
        <v>1085</v>
      </c>
    </row>
    <row r="852" spans="14:14" x14ac:dyDescent="0.3">
      <c r="N852" s="36" t="s">
        <v>1085</v>
      </c>
    </row>
    <row r="853" spans="14:14" x14ac:dyDescent="0.3">
      <c r="N853" s="36" t="s">
        <v>1086</v>
      </c>
    </row>
    <row r="854" spans="14:14" x14ac:dyDescent="0.3">
      <c r="N854" s="36" t="s">
        <v>1087</v>
      </c>
    </row>
    <row r="855" spans="14:14" x14ac:dyDescent="0.3">
      <c r="N855" s="36" t="s">
        <v>1088</v>
      </c>
    </row>
    <row r="856" spans="14:14" x14ac:dyDescent="0.3">
      <c r="N856" s="36" t="s">
        <v>1088</v>
      </c>
    </row>
    <row r="857" spans="14:14" x14ac:dyDescent="0.3">
      <c r="N857" s="36" t="s">
        <v>1089</v>
      </c>
    </row>
    <row r="858" spans="14:14" x14ac:dyDescent="0.3">
      <c r="N858" s="36" t="s">
        <v>1090</v>
      </c>
    </row>
    <row r="859" spans="14:14" x14ac:dyDescent="0.3">
      <c r="N859" s="36" t="s">
        <v>1091</v>
      </c>
    </row>
    <row r="860" spans="14:14" x14ac:dyDescent="0.3">
      <c r="N860" s="36" t="s">
        <v>1092</v>
      </c>
    </row>
    <row r="861" spans="14:14" x14ac:dyDescent="0.3">
      <c r="N861" s="36" t="s">
        <v>1093</v>
      </c>
    </row>
    <row r="862" spans="14:14" x14ac:dyDescent="0.3">
      <c r="N862" s="36" t="s">
        <v>1094</v>
      </c>
    </row>
    <row r="863" spans="14:14" x14ac:dyDescent="0.3">
      <c r="N863" s="36" t="s">
        <v>1095</v>
      </c>
    </row>
    <row r="864" spans="14:14" x14ac:dyDescent="0.3">
      <c r="N864" s="36" t="s">
        <v>1096</v>
      </c>
    </row>
    <row r="865" spans="14:14" x14ac:dyDescent="0.3">
      <c r="N865" s="36" t="s">
        <v>1097</v>
      </c>
    </row>
    <row r="866" spans="14:14" x14ac:dyDescent="0.3">
      <c r="N866" s="36" t="s">
        <v>1098</v>
      </c>
    </row>
    <row r="867" spans="14:14" x14ac:dyDescent="0.3">
      <c r="N867" s="36" t="s">
        <v>1099</v>
      </c>
    </row>
    <row r="868" spans="14:14" x14ac:dyDescent="0.3">
      <c r="N868" s="36" t="s">
        <v>1100</v>
      </c>
    </row>
    <row r="869" spans="14:14" x14ac:dyDescent="0.3">
      <c r="N869" s="36" t="s">
        <v>1100</v>
      </c>
    </row>
    <row r="870" spans="14:14" x14ac:dyDescent="0.3">
      <c r="N870" s="36" t="s">
        <v>1101</v>
      </c>
    </row>
    <row r="871" spans="14:14" x14ac:dyDescent="0.3">
      <c r="N871" s="36" t="s">
        <v>1102</v>
      </c>
    </row>
    <row r="872" spans="14:14" x14ac:dyDescent="0.3">
      <c r="N872" s="36" t="s">
        <v>1103</v>
      </c>
    </row>
    <row r="873" spans="14:14" x14ac:dyDescent="0.3">
      <c r="N873" s="36" t="s">
        <v>1104</v>
      </c>
    </row>
    <row r="874" spans="14:14" x14ac:dyDescent="0.3">
      <c r="N874" s="36" t="s">
        <v>1105</v>
      </c>
    </row>
    <row r="875" spans="14:14" x14ac:dyDescent="0.3">
      <c r="N875" s="36" t="s">
        <v>1106</v>
      </c>
    </row>
    <row r="876" spans="14:14" x14ac:dyDescent="0.3">
      <c r="N876" s="36" t="s">
        <v>1107</v>
      </c>
    </row>
    <row r="877" spans="14:14" x14ac:dyDescent="0.3">
      <c r="N877" s="36" t="s">
        <v>1108</v>
      </c>
    </row>
    <row r="878" spans="14:14" x14ac:dyDescent="0.3">
      <c r="N878" s="36" t="s">
        <v>1109</v>
      </c>
    </row>
    <row r="879" spans="14:14" x14ac:dyDescent="0.3">
      <c r="N879" s="36" t="s">
        <v>1110</v>
      </c>
    </row>
    <row r="880" spans="14:14" x14ac:dyDescent="0.3">
      <c r="N880" s="36" t="s">
        <v>1111</v>
      </c>
    </row>
    <row r="881" spans="14:14" x14ac:dyDescent="0.3">
      <c r="N881" s="36" t="s">
        <v>1112</v>
      </c>
    </row>
    <row r="882" spans="14:14" x14ac:dyDescent="0.3">
      <c r="N882" s="36" t="s">
        <v>1112</v>
      </c>
    </row>
    <row r="883" spans="14:14" x14ac:dyDescent="0.3">
      <c r="N883" s="36" t="s">
        <v>1113</v>
      </c>
    </row>
    <row r="884" spans="14:14" x14ac:dyDescent="0.3">
      <c r="N884" s="36" t="s">
        <v>1114</v>
      </c>
    </row>
    <row r="885" spans="14:14" x14ac:dyDescent="0.3">
      <c r="N885" s="36" t="s">
        <v>1115</v>
      </c>
    </row>
    <row r="886" spans="14:14" x14ac:dyDescent="0.3">
      <c r="N886" s="36" t="s">
        <v>1116</v>
      </c>
    </row>
    <row r="887" spans="14:14" x14ac:dyDescent="0.3">
      <c r="N887" s="36" t="s">
        <v>1117</v>
      </c>
    </row>
    <row r="888" spans="14:14" x14ac:dyDescent="0.3">
      <c r="N888" s="36" t="s">
        <v>1118</v>
      </c>
    </row>
    <row r="889" spans="14:14" x14ac:dyDescent="0.3">
      <c r="N889" s="36" t="s">
        <v>1119</v>
      </c>
    </row>
    <row r="890" spans="14:14" x14ac:dyDescent="0.3">
      <c r="N890" s="36" t="s">
        <v>1120</v>
      </c>
    </row>
    <row r="891" spans="14:14" x14ac:dyDescent="0.3">
      <c r="N891" s="36" t="s">
        <v>1121</v>
      </c>
    </row>
    <row r="892" spans="14:14" x14ac:dyDescent="0.3">
      <c r="N892" s="36" t="s">
        <v>1122</v>
      </c>
    </row>
    <row r="893" spans="14:14" x14ac:dyDescent="0.3">
      <c r="N893" s="36" t="s">
        <v>1123</v>
      </c>
    </row>
    <row r="894" spans="14:14" x14ac:dyDescent="0.3">
      <c r="N894" s="36" t="s">
        <v>1124</v>
      </c>
    </row>
    <row r="895" spans="14:14" x14ac:dyDescent="0.3">
      <c r="N895" s="36" t="s">
        <v>1125</v>
      </c>
    </row>
    <row r="896" spans="14:14" x14ac:dyDescent="0.3">
      <c r="N896" s="36" t="s">
        <v>1126</v>
      </c>
    </row>
    <row r="897" spans="14:14" x14ac:dyDescent="0.3">
      <c r="N897" s="36" t="s">
        <v>1127</v>
      </c>
    </row>
    <row r="898" spans="14:14" x14ac:dyDescent="0.3">
      <c r="N898" s="36" t="s">
        <v>1128</v>
      </c>
    </row>
    <row r="899" spans="14:14" x14ac:dyDescent="0.3">
      <c r="N899" s="36" t="s">
        <v>1129</v>
      </c>
    </row>
    <row r="900" spans="14:14" x14ac:dyDescent="0.3">
      <c r="N900" s="36" t="s">
        <v>1129</v>
      </c>
    </row>
    <row r="901" spans="14:14" x14ac:dyDescent="0.3">
      <c r="N901" s="36" t="s">
        <v>1130</v>
      </c>
    </row>
    <row r="902" spans="14:14" x14ac:dyDescent="0.3">
      <c r="N902" s="36" t="s">
        <v>1131</v>
      </c>
    </row>
    <row r="903" spans="14:14" x14ac:dyDescent="0.3">
      <c r="N903" s="36" t="s">
        <v>1131</v>
      </c>
    </row>
    <row r="904" spans="14:14" x14ac:dyDescent="0.3">
      <c r="N904" s="36" t="s">
        <v>1132</v>
      </c>
    </row>
    <row r="905" spans="14:14" x14ac:dyDescent="0.3">
      <c r="N905" s="36" t="s">
        <v>1133</v>
      </c>
    </row>
    <row r="906" spans="14:14" x14ac:dyDescent="0.3">
      <c r="N906" s="36" t="s">
        <v>1134</v>
      </c>
    </row>
    <row r="907" spans="14:14" x14ac:dyDescent="0.3">
      <c r="N907" s="36" t="s">
        <v>1135</v>
      </c>
    </row>
    <row r="908" spans="14:14" x14ac:dyDescent="0.3">
      <c r="N908" s="36" t="s">
        <v>1136</v>
      </c>
    </row>
    <row r="909" spans="14:14" x14ac:dyDescent="0.3">
      <c r="N909" s="36" t="s">
        <v>1137</v>
      </c>
    </row>
    <row r="910" spans="14:14" x14ac:dyDescent="0.3">
      <c r="N910" s="36" t="s">
        <v>1138</v>
      </c>
    </row>
    <row r="911" spans="14:14" x14ac:dyDescent="0.3">
      <c r="N911" s="36" t="s">
        <v>1139</v>
      </c>
    </row>
    <row r="912" spans="14:14" x14ac:dyDescent="0.3">
      <c r="N912" s="36" t="s">
        <v>1139</v>
      </c>
    </row>
    <row r="913" spans="14:14" x14ac:dyDescent="0.3">
      <c r="N913" s="36" t="s">
        <v>1140</v>
      </c>
    </row>
    <row r="914" spans="14:14" x14ac:dyDescent="0.3">
      <c r="N914" s="36" t="s">
        <v>1141</v>
      </c>
    </row>
    <row r="915" spans="14:14" x14ac:dyDescent="0.3">
      <c r="N915" s="36" t="s">
        <v>1142</v>
      </c>
    </row>
    <row r="916" spans="14:14" x14ac:dyDescent="0.3">
      <c r="N916" s="36" t="s">
        <v>1143</v>
      </c>
    </row>
    <row r="917" spans="14:14" x14ac:dyDescent="0.3">
      <c r="N917" s="36" t="s">
        <v>1144</v>
      </c>
    </row>
    <row r="918" spans="14:14" x14ac:dyDescent="0.3">
      <c r="N918" s="36" t="s">
        <v>1145</v>
      </c>
    </row>
    <row r="919" spans="14:14" x14ac:dyDescent="0.3">
      <c r="N919" s="36" t="s">
        <v>1146</v>
      </c>
    </row>
    <row r="920" spans="14:14" x14ac:dyDescent="0.3">
      <c r="N920" s="36" t="s">
        <v>1147</v>
      </c>
    </row>
    <row r="921" spans="14:14" x14ac:dyDescent="0.3">
      <c r="N921" s="36" t="s">
        <v>1148</v>
      </c>
    </row>
    <row r="922" spans="14:14" x14ac:dyDescent="0.3">
      <c r="N922" s="36" t="s">
        <v>1149</v>
      </c>
    </row>
    <row r="923" spans="14:14" x14ac:dyDescent="0.3">
      <c r="N923" s="36" t="s">
        <v>1150</v>
      </c>
    </row>
    <row r="924" spans="14:14" x14ac:dyDescent="0.3">
      <c r="N924" s="36" t="s">
        <v>1151</v>
      </c>
    </row>
    <row r="925" spans="14:14" x14ac:dyDescent="0.3">
      <c r="N925" s="36" t="s">
        <v>1152</v>
      </c>
    </row>
    <row r="926" spans="14:14" x14ac:dyDescent="0.3">
      <c r="N926" s="36" t="s">
        <v>1153</v>
      </c>
    </row>
    <row r="927" spans="14:14" x14ac:dyDescent="0.3">
      <c r="N927" s="36" t="s">
        <v>1154</v>
      </c>
    </row>
    <row r="928" spans="14:14" x14ac:dyDescent="0.3">
      <c r="N928" s="36" t="s">
        <v>1155</v>
      </c>
    </row>
    <row r="929" spans="14:14" x14ac:dyDescent="0.3">
      <c r="N929" s="36" t="s">
        <v>1156</v>
      </c>
    </row>
    <row r="930" spans="14:14" x14ac:dyDescent="0.3">
      <c r="N930" s="36" t="s">
        <v>1157</v>
      </c>
    </row>
    <row r="931" spans="14:14" x14ac:dyDescent="0.3">
      <c r="N931" s="36" t="s">
        <v>1158</v>
      </c>
    </row>
    <row r="932" spans="14:14" x14ac:dyDescent="0.3">
      <c r="N932" s="36" t="s">
        <v>1159</v>
      </c>
    </row>
    <row r="933" spans="14:14" x14ac:dyDescent="0.3">
      <c r="N933" s="36" t="s">
        <v>1160</v>
      </c>
    </row>
    <row r="934" spans="14:14" x14ac:dyDescent="0.3">
      <c r="N934" s="36" t="s">
        <v>1161</v>
      </c>
    </row>
    <row r="935" spans="14:14" x14ac:dyDescent="0.3">
      <c r="N935" s="36" t="s">
        <v>1162</v>
      </c>
    </row>
    <row r="936" spans="14:14" x14ac:dyDescent="0.3">
      <c r="N936" s="36" t="s">
        <v>1163</v>
      </c>
    </row>
    <row r="937" spans="14:14" x14ac:dyDescent="0.3">
      <c r="N937" s="36" t="s">
        <v>1164</v>
      </c>
    </row>
    <row r="938" spans="14:14" x14ac:dyDescent="0.3">
      <c r="N938" s="36" t="s">
        <v>1165</v>
      </c>
    </row>
    <row r="939" spans="14:14" x14ac:dyDescent="0.3">
      <c r="N939" s="36" t="s">
        <v>1166</v>
      </c>
    </row>
    <row r="940" spans="14:14" x14ac:dyDescent="0.3">
      <c r="N940" s="36" t="s">
        <v>1167</v>
      </c>
    </row>
    <row r="941" spans="14:14" x14ac:dyDescent="0.3">
      <c r="N941" s="36" t="s">
        <v>1168</v>
      </c>
    </row>
    <row r="942" spans="14:14" x14ac:dyDescent="0.3">
      <c r="N942" s="36" t="s">
        <v>1169</v>
      </c>
    </row>
    <row r="943" spans="14:14" x14ac:dyDescent="0.3">
      <c r="N943" s="36" t="s">
        <v>1170</v>
      </c>
    </row>
    <row r="944" spans="14:14" x14ac:dyDescent="0.3">
      <c r="N944" s="36" t="s">
        <v>1171</v>
      </c>
    </row>
    <row r="945" spans="14:14" x14ac:dyDescent="0.3">
      <c r="N945" s="36" t="s">
        <v>1172</v>
      </c>
    </row>
    <row r="946" spans="14:14" x14ac:dyDescent="0.3">
      <c r="N946" s="36" t="s">
        <v>1173</v>
      </c>
    </row>
    <row r="947" spans="14:14" x14ac:dyDescent="0.3">
      <c r="N947" s="36" t="s">
        <v>1174</v>
      </c>
    </row>
    <row r="948" spans="14:14" x14ac:dyDescent="0.3">
      <c r="N948" s="36" t="s">
        <v>1175</v>
      </c>
    </row>
    <row r="949" spans="14:14" x14ac:dyDescent="0.3">
      <c r="N949" s="36" t="s">
        <v>1176</v>
      </c>
    </row>
    <row r="950" spans="14:14" x14ac:dyDescent="0.3">
      <c r="N950" s="36" t="s">
        <v>1177</v>
      </c>
    </row>
    <row r="951" spans="14:14" x14ac:dyDescent="0.3">
      <c r="N951" s="36" t="s">
        <v>1178</v>
      </c>
    </row>
    <row r="952" spans="14:14" x14ac:dyDescent="0.3">
      <c r="N952" s="36" t="s">
        <v>1179</v>
      </c>
    </row>
    <row r="953" spans="14:14" x14ac:dyDescent="0.3">
      <c r="N953" s="36" t="s">
        <v>1180</v>
      </c>
    </row>
    <row r="954" spans="14:14" x14ac:dyDescent="0.3">
      <c r="N954" s="36" t="s">
        <v>1181</v>
      </c>
    </row>
    <row r="955" spans="14:14" x14ac:dyDescent="0.3">
      <c r="N955" s="36" t="s">
        <v>1182</v>
      </c>
    </row>
    <row r="956" spans="14:14" x14ac:dyDescent="0.3">
      <c r="N956" s="36" t="s">
        <v>1183</v>
      </c>
    </row>
    <row r="957" spans="14:14" x14ac:dyDescent="0.3">
      <c r="N957" s="36" t="s">
        <v>1184</v>
      </c>
    </row>
    <row r="958" spans="14:14" x14ac:dyDescent="0.3">
      <c r="N958" s="36" t="s">
        <v>1185</v>
      </c>
    </row>
    <row r="959" spans="14:14" x14ac:dyDescent="0.3">
      <c r="N959" s="36" t="s">
        <v>1186</v>
      </c>
    </row>
    <row r="960" spans="14:14" x14ac:dyDescent="0.3">
      <c r="N960" s="36" t="s">
        <v>1187</v>
      </c>
    </row>
    <row r="961" spans="14:14" x14ac:dyDescent="0.3">
      <c r="N961" s="36" t="s">
        <v>1188</v>
      </c>
    </row>
    <row r="962" spans="14:14" x14ac:dyDescent="0.3">
      <c r="N962" s="36" t="s">
        <v>1189</v>
      </c>
    </row>
    <row r="963" spans="14:14" x14ac:dyDescent="0.3">
      <c r="N963" s="36" t="s">
        <v>1190</v>
      </c>
    </row>
    <row r="964" spans="14:14" x14ac:dyDescent="0.3">
      <c r="N964" s="36" t="s">
        <v>1191</v>
      </c>
    </row>
    <row r="965" spans="14:14" x14ac:dyDescent="0.3">
      <c r="N965" s="36" t="s">
        <v>1192</v>
      </c>
    </row>
    <row r="966" spans="14:14" x14ac:dyDescent="0.3">
      <c r="N966" s="36" t="s">
        <v>1193</v>
      </c>
    </row>
    <row r="967" spans="14:14" x14ac:dyDescent="0.3">
      <c r="N967" s="36" t="s">
        <v>1194</v>
      </c>
    </row>
    <row r="968" spans="14:14" x14ac:dyDescent="0.3">
      <c r="N968" s="36" t="s">
        <v>1195</v>
      </c>
    </row>
    <row r="969" spans="14:14" x14ac:dyDescent="0.3">
      <c r="N969" s="36" t="s">
        <v>1196</v>
      </c>
    </row>
    <row r="970" spans="14:14" x14ac:dyDescent="0.3">
      <c r="N970" s="36" t="s">
        <v>1197</v>
      </c>
    </row>
    <row r="971" spans="14:14" x14ac:dyDescent="0.3">
      <c r="N971" s="36" t="s">
        <v>1198</v>
      </c>
    </row>
    <row r="972" spans="14:14" x14ac:dyDescent="0.3">
      <c r="N972" s="36" t="s">
        <v>1199</v>
      </c>
    </row>
    <row r="973" spans="14:14" x14ac:dyDescent="0.3">
      <c r="N973" s="36" t="s">
        <v>1200</v>
      </c>
    </row>
    <row r="974" spans="14:14" x14ac:dyDescent="0.3">
      <c r="N974" s="36" t="s">
        <v>1201</v>
      </c>
    </row>
    <row r="975" spans="14:14" x14ac:dyDescent="0.3">
      <c r="N975" s="36" t="s">
        <v>1202</v>
      </c>
    </row>
    <row r="976" spans="14:14" x14ac:dyDescent="0.3">
      <c r="N976" s="36" t="s">
        <v>1203</v>
      </c>
    </row>
    <row r="977" spans="14:14" x14ac:dyDescent="0.3">
      <c r="N977" s="36" t="s">
        <v>1204</v>
      </c>
    </row>
    <row r="978" spans="14:14" x14ac:dyDescent="0.3">
      <c r="N978" s="36" t="s">
        <v>1205</v>
      </c>
    </row>
    <row r="979" spans="14:14" x14ac:dyDescent="0.3">
      <c r="N979" s="36" t="s">
        <v>1206</v>
      </c>
    </row>
    <row r="980" spans="14:14" x14ac:dyDescent="0.3">
      <c r="N980" s="36" t="s">
        <v>1207</v>
      </c>
    </row>
    <row r="981" spans="14:14" x14ac:dyDescent="0.3">
      <c r="N981" s="36" t="s">
        <v>1208</v>
      </c>
    </row>
    <row r="982" spans="14:14" x14ac:dyDescent="0.3">
      <c r="N982" s="36" t="s">
        <v>1209</v>
      </c>
    </row>
    <row r="983" spans="14:14" x14ac:dyDescent="0.3">
      <c r="N983" s="36" t="s">
        <v>1210</v>
      </c>
    </row>
    <row r="984" spans="14:14" x14ac:dyDescent="0.3">
      <c r="N984" s="36" t="s">
        <v>1211</v>
      </c>
    </row>
    <row r="985" spans="14:14" x14ac:dyDescent="0.3">
      <c r="N985" s="36" t="s">
        <v>1212</v>
      </c>
    </row>
    <row r="986" spans="14:14" x14ac:dyDescent="0.3">
      <c r="N986" s="36" t="s">
        <v>1213</v>
      </c>
    </row>
    <row r="987" spans="14:14" x14ac:dyDescent="0.3">
      <c r="N987" s="36" t="s">
        <v>1214</v>
      </c>
    </row>
    <row r="988" spans="14:14" x14ac:dyDescent="0.3">
      <c r="N988" s="36" t="s">
        <v>1215</v>
      </c>
    </row>
    <row r="989" spans="14:14" x14ac:dyDescent="0.3">
      <c r="N989" s="36" t="s">
        <v>1216</v>
      </c>
    </row>
    <row r="990" spans="14:14" x14ac:dyDescent="0.3">
      <c r="N990" s="36" t="s">
        <v>1216</v>
      </c>
    </row>
    <row r="991" spans="14:14" x14ac:dyDescent="0.3">
      <c r="N991" s="36" t="s">
        <v>1217</v>
      </c>
    </row>
    <row r="992" spans="14:14" x14ac:dyDescent="0.3">
      <c r="N992" s="36" t="s">
        <v>1218</v>
      </c>
    </row>
    <row r="993" spans="14:14" x14ac:dyDescent="0.3">
      <c r="N993" s="36" t="s">
        <v>1219</v>
      </c>
    </row>
    <row r="994" spans="14:14" x14ac:dyDescent="0.3">
      <c r="N994" s="36" t="s">
        <v>1220</v>
      </c>
    </row>
    <row r="995" spans="14:14" x14ac:dyDescent="0.3">
      <c r="N995" s="36" t="s">
        <v>1221</v>
      </c>
    </row>
    <row r="996" spans="14:14" x14ac:dyDescent="0.3">
      <c r="N996" s="36" t="s">
        <v>1222</v>
      </c>
    </row>
    <row r="997" spans="14:14" x14ac:dyDescent="0.3">
      <c r="N997" s="36" t="s">
        <v>1223</v>
      </c>
    </row>
    <row r="998" spans="14:14" x14ac:dyDescent="0.3">
      <c r="N998" s="36" t="s">
        <v>1224</v>
      </c>
    </row>
    <row r="999" spans="14:14" x14ac:dyDescent="0.3">
      <c r="N999" s="36" t="s">
        <v>1225</v>
      </c>
    </row>
    <row r="1000" spans="14:14" x14ac:dyDescent="0.3">
      <c r="N1000" s="36" t="s">
        <v>1226</v>
      </c>
    </row>
    <row r="1001" spans="14:14" x14ac:dyDescent="0.3">
      <c r="N1001" s="36" t="s">
        <v>1227</v>
      </c>
    </row>
    <row r="1002" spans="14:14" x14ac:dyDescent="0.3">
      <c r="N1002" s="36" t="s">
        <v>1228</v>
      </c>
    </row>
    <row r="1003" spans="14:14" x14ac:dyDescent="0.3">
      <c r="N1003" s="36" t="s">
        <v>1229</v>
      </c>
    </row>
    <row r="1004" spans="14:14" x14ac:dyDescent="0.3">
      <c r="N1004" s="36" t="s">
        <v>1230</v>
      </c>
    </row>
    <row r="1005" spans="14:14" x14ac:dyDescent="0.3">
      <c r="N1005" s="36" t="s">
        <v>1231</v>
      </c>
    </row>
    <row r="1006" spans="14:14" x14ac:dyDescent="0.3">
      <c r="N1006" s="36" t="s">
        <v>1232</v>
      </c>
    </row>
    <row r="1007" spans="14:14" x14ac:dyDescent="0.3">
      <c r="N1007" s="36" t="s">
        <v>1233</v>
      </c>
    </row>
    <row r="1008" spans="14:14" x14ac:dyDescent="0.3">
      <c r="N1008" s="36" t="s">
        <v>1234</v>
      </c>
    </row>
    <row r="1009" spans="14:14" x14ac:dyDescent="0.3">
      <c r="N1009" s="36" t="s">
        <v>1235</v>
      </c>
    </row>
    <row r="1010" spans="14:14" x14ac:dyDescent="0.3">
      <c r="N1010" s="36" t="s">
        <v>1236</v>
      </c>
    </row>
    <row r="1011" spans="14:14" x14ac:dyDescent="0.3">
      <c r="N1011" s="36" t="s">
        <v>1237</v>
      </c>
    </row>
    <row r="1012" spans="14:14" x14ac:dyDescent="0.3">
      <c r="N1012" s="36" t="s">
        <v>1238</v>
      </c>
    </row>
    <row r="1013" spans="14:14" x14ac:dyDescent="0.3">
      <c r="N1013" s="36" t="s">
        <v>1239</v>
      </c>
    </row>
    <row r="1014" spans="14:14" x14ac:dyDescent="0.3">
      <c r="N1014" s="36" t="s">
        <v>1240</v>
      </c>
    </row>
    <row r="1015" spans="14:14" x14ac:dyDescent="0.3">
      <c r="N1015" s="36" t="s">
        <v>1241</v>
      </c>
    </row>
    <row r="1016" spans="14:14" x14ac:dyDescent="0.3">
      <c r="N1016" s="36" t="s">
        <v>1242</v>
      </c>
    </row>
    <row r="1017" spans="14:14" x14ac:dyDescent="0.3">
      <c r="N1017" s="36" t="s">
        <v>1243</v>
      </c>
    </row>
    <row r="1018" spans="14:14" x14ac:dyDescent="0.3">
      <c r="N1018" s="36" t="s">
        <v>1244</v>
      </c>
    </row>
    <row r="1019" spans="14:14" x14ac:dyDescent="0.3">
      <c r="N1019" s="36" t="s">
        <v>1245</v>
      </c>
    </row>
    <row r="1020" spans="14:14" x14ac:dyDescent="0.3">
      <c r="N1020" s="36" t="s">
        <v>1246</v>
      </c>
    </row>
    <row r="1021" spans="14:14" x14ac:dyDescent="0.3">
      <c r="N1021" s="36" t="s">
        <v>1247</v>
      </c>
    </row>
    <row r="1022" spans="14:14" x14ac:dyDescent="0.3">
      <c r="N1022" s="36" t="s">
        <v>1248</v>
      </c>
    </row>
    <row r="1023" spans="14:14" x14ac:dyDescent="0.3">
      <c r="N1023" s="36" t="s">
        <v>1248</v>
      </c>
    </row>
    <row r="1024" spans="14:14" x14ac:dyDescent="0.3">
      <c r="N1024" s="36" t="s">
        <v>1249</v>
      </c>
    </row>
    <row r="1025" spans="14:14" x14ac:dyDescent="0.3">
      <c r="N1025" s="36" t="s">
        <v>1250</v>
      </c>
    </row>
    <row r="1026" spans="14:14" x14ac:dyDescent="0.3">
      <c r="N1026" s="36" t="s">
        <v>1251</v>
      </c>
    </row>
    <row r="1027" spans="14:14" x14ac:dyDescent="0.3">
      <c r="N1027" s="36" t="s">
        <v>1252</v>
      </c>
    </row>
    <row r="1028" spans="14:14" x14ac:dyDescent="0.3">
      <c r="N1028" s="36" t="s">
        <v>1253</v>
      </c>
    </row>
    <row r="1029" spans="14:14" x14ac:dyDescent="0.3">
      <c r="N1029" s="36" t="s">
        <v>1254</v>
      </c>
    </row>
    <row r="1030" spans="14:14" x14ac:dyDescent="0.3">
      <c r="N1030" s="36" t="s">
        <v>1255</v>
      </c>
    </row>
    <row r="1031" spans="14:14" x14ac:dyDescent="0.3">
      <c r="N1031" s="36" t="s">
        <v>1256</v>
      </c>
    </row>
    <row r="1032" spans="14:14" x14ac:dyDescent="0.3">
      <c r="N1032" s="36" t="s">
        <v>1257</v>
      </c>
    </row>
    <row r="1033" spans="14:14" x14ac:dyDescent="0.3">
      <c r="N1033" s="36" t="s">
        <v>1257</v>
      </c>
    </row>
    <row r="1034" spans="14:14" x14ac:dyDescent="0.3">
      <c r="N1034" s="36" t="s">
        <v>1258</v>
      </c>
    </row>
    <row r="1035" spans="14:14" x14ac:dyDescent="0.3">
      <c r="N1035" s="36" t="s">
        <v>1259</v>
      </c>
    </row>
    <row r="1036" spans="14:14" x14ac:dyDescent="0.3">
      <c r="N1036" s="36" t="s">
        <v>1260</v>
      </c>
    </row>
    <row r="1037" spans="14:14" x14ac:dyDescent="0.3">
      <c r="N1037" s="36" t="s">
        <v>1261</v>
      </c>
    </row>
    <row r="1038" spans="14:14" x14ac:dyDescent="0.3">
      <c r="N1038" s="36" t="s">
        <v>1262</v>
      </c>
    </row>
    <row r="1039" spans="14:14" x14ac:dyDescent="0.3">
      <c r="N1039" s="36" t="s">
        <v>1263</v>
      </c>
    </row>
    <row r="1040" spans="14:14" x14ac:dyDescent="0.3">
      <c r="N1040" s="36" t="s">
        <v>1263</v>
      </c>
    </row>
    <row r="1041" spans="14:14" x14ac:dyDescent="0.3">
      <c r="N1041" s="36" t="s">
        <v>1264</v>
      </c>
    </row>
    <row r="1042" spans="14:14" x14ac:dyDescent="0.3">
      <c r="N1042" s="36" t="s">
        <v>1265</v>
      </c>
    </row>
    <row r="1043" spans="14:14" x14ac:dyDescent="0.3">
      <c r="N1043" s="36" t="s">
        <v>1266</v>
      </c>
    </row>
    <row r="1044" spans="14:14" x14ac:dyDescent="0.3">
      <c r="N1044" s="36" t="s">
        <v>1267</v>
      </c>
    </row>
    <row r="1045" spans="14:14" x14ac:dyDescent="0.3">
      <c r="N1045" s="36" t="s">
        <v>1268</v>
      </c>
    </row>
    <row r="1046" spans="14:14" x14ac:dyDescent="0.3">
      <c r="N1046" s="36" t="s">
        <v>1269</v>
      </c>
    </row>
    <row r="1047" spans="14:14" x14ac:dyDescent="0.3">
      <c r="N1047" s="36" t="s">
        <v>1270</v>
      </c>
    </row>
    <row r="1048" spans="14:14" x14ac:dyDescent="0.3">
      <c r="N1048" s="36" t="s">
        <v>1271</v>
      </c>
    </row>
    <row r="1049" spans="14:14" x14ac:dyDescent="0.3">
      <c r="N1049" s="36" t="s">
        <v>1272</v>
      </c>
    </row>
    <row r="1050" spans="14:14" x14ac:dyDescent="0.3">
      <c r="N1050" s="36" t="s">
        <v>1273</v>
      </c>
    </row>
    <row r="1051" spans="14:14" x14ac:dyDescent="0.3">
      <c r="N1051" s="36" t="s">
        <v>1274</v>
      </c>
    </row>
    <row r="1052" spans="14:14" x14ac:dyDescent="0.3">
      <c r="N1052" s="36" t="s">
        <v>1275</v>
      </c>
    </row>
    <row r="1053" spans="14:14" x14ac:dyDescent="0.3">
      <c r="N1053" s="36" t="s">
        <v>1276</v>
      </c>
    </row>
    <row r="1054" spans="14:14" x14ac:dyDescent="0.3">
      <c r="N1054" s="36" t="s">
        <v>1277</v>
      </c>
    </row>
    <row r="1055" spans="14:14" x14ac:dyDescent="0.3">
      <c r="N1055" s="36" t="s">
        <v>1278</v>
      </c>
    </row>
    <row r="1056" spans="14:14" x14ac:dyDescent="0.3">
      <c r="N1056" s="36" t="s">
        <v>1279</v>
      </c>
    </row>
    <row r="1057" spans="14:14" x14ac:dyDescent="0.3">
      <c r="N1057" s="36" t="s">
        <v>1280</v>
      </c>
    </row>
    <row r="1058" spans="14:14" x14ac:dyDescent="0.3">
      <c r="N1058" s="36" t="s">
        <v>1281</v>
      </c>
    </row>
    <row r="1059" spans="14:14" x14ac:dyDescent="0.3">
      <c r="N1059" s="36" t="s">
        <v>1282</v>
      </c>
    </row>
    <row r="1060" spans="14:14" x14ac:dyDescent="0.3">
      <c r="N1060" s="36" t="s">
        <v>1283</v>
      </c>
    </row>
    <row r="1061" spans="14:14" x14ac:dyDescent="0.3">
      <c r="N1061" s="36" t="s">
        <v>1284</v>
      </c>
    </row>
    <row r="1062" spans="14:14" x14ac:dyDescent="0.3">
      <c r="N1062" s="36" t="s">
        <v>1285</v>
      </c>
    </row>
    <row r="1063" spans="14:14" x14ac:dyDescent="0.3">
      <c r="N1063" s="36" t="s">
        <v>1286</v>
      </c>
    </row>
    <row r="1064" spans="14:14" x14ac:dyDescent="0.3">
      <c r="N1064" s="36" t="s">
        <v>1287</v>
      </c>
    </row>
    <row r="1065" spans="14:14" x14ac:dyDescent="0.3">
      <c r="N1065" s="36" t="s">
        <v>1288</v>
      </c>
    </row>
    <row r="1066" spans="14:14" x14ac:dyDescent="0.3">
      <c r="N1066" s="36" t="s">
        <v>1289</v>
      </c>
    </row>
    <row r="1067" spans="14:14" x14ac:dyDescent="0.3">
      <c r="N1067" s="36" t="s">
        <v>1290</v>
      </c>
    </row>
    <row r="1068" spans="14:14" x14ac:dyDescent="0.3">
      <c r="N1068" s="36" t="s">
        <v>1291</v>
      </c>
    </row>
    <row r="1069" spans="14:14" x14ac:dyDescent="0.3">
      <c r="N1069" s="36" t="s">
        <v>1292</v>
      </c>
    </row>
    <row r="1070" spans="14:14" x14ac:dyDescent="0.3">
      <c r="N1070" s="36" t="s">
        <v>1293</v>
      </c>
    </row>
    <row r="1071" spans="14:14" x14ac:dyDescent="0.3">
      <c r="N1071" s="36" t="s">
        <v>1294</v>
      </c>
    </row>
    <row r="1072" spans="14:14" x14ac:dyDescent="0.3">
      <c r="N1072" s="36" t="s">
        <v>1295</v>
      </c>
    </row>
    <row r="1073" spans="14:14" x14ac:dyDescent="0.3">
      <c r="N1073" s="36" t="s">
        <v>1296</v>
      </c>
    </row>
    <row r="1074" spans="14:14" x14ac:dyDescent="0.3">
      <c r="N1074" s="36" t="s">
        <v>1297</v>
      </c>
    </row>
    <row r="1075" spans="14:14" x14ac:dyDescent="0.3">
      <c r="N1075" s="36" t="s">
        <v>1298</v>
      </c>
    </row>
    <row r="1076" spans="14:14" x14ac:dyDescent="0.3">
      <c r="N1076" s="36" t="s">
        <v>1299</v>
      </c>
    </row>
    <row r="1077" spans="14:14" x14ac:dyDescent="0.3">
      <c r="N1077" s="36" t="s">
        <v>1300</v>
      </c>
    </row>
    <row r="1078" spans="14:14" x14ac:dyDescent="0.3">
      <c r="N1078" s="36" t="s">
        <v>1301</v>
      </c>
    </row>
    <row r="1079" spans="14:14" x14ac:dyDescent="0.3">
      <c r="N1079" s="36" t="s">
        <v>1302</v>
      </c>
    </row>
    <row r="1080" spans="14:14" x14ac:dyDescent="0.3">
      <c r="N1080" s="36" t="s">
        <v>1303</v>
      </c>
    </row>
    <row r="1081" spans="14:14" x14ac:dyDescent="0.3">
      <c r="N1081" s="36" t="s">
        <v>1304</v>
      </c>
    </row>
    <row r="1082" spans="14:14" x14ac:dyDescent="0.3">
      <c r="N1082" s="36" t="s">
        <v>1305</v>
      </c>
    </row>
    <row r="1083" spans="14:14" x14ac:dyDescent="0.3">
      <c r="N1083" s="36" t="s">
        <v>1306</v>
      </c>
    </row>
    <row r="1084" spans="14:14" x14ac:dyDescent="0.3">
      <c r="N1084" s="36" t="s">
        <v>1307</v>
      </c>
    </row>
    <row r="1085" spans="14:14" x14ac:dyDescent="0.3">
      <c r="N1085" s="36" t="s">
        <v>1308</v>
      </c>
    </row>
    <row r="1086" spans="14:14" x14ac:dyDescent="0.3">
      <c r="N1086" s="36" t="s">
        <v>1309</v>
      </c>
    </row>
    <row r="1087" spans="14:14" x14ac:dyDescent="0.3">
      <c r="N1087" s="36" t="s">
        <v>1310</v>
      </c>
    </row>
    <row r="1088" spans="14:14" x14ac:dyDescent="0.3">
      <c r="N1088" s="36" t="s">
        <v>1311</v>
      </c>
    </row>
    <row r="1089" spans="14:14" x14ac:dyDescent="0.3">
      <c r="N1089" s="36" t="s">
        <v>1312</v>
      </c>
    </row>
    <row r="1090" spans="14:14" x14ac:dyDescent="0.3">
      <c r="N1090" s="36" t="s">
        <v>1313</v>
      </c>
    </row>
    <row r="1091" spans="14:14" x14ac:dyDescent="0.3">
      <c r="N1091" s="36" t="s">
        <v>1314</v>
      </c>
    </row>
    <row r="1092" spans="14:14" x14ac:dyDescent="0.3">
      <c r="N1092" s="36" t="s">
        <v>1315</v>
      </c>
    </row>
    <row r="1093" spans="14:14" x14ac:dyDescent="0.3">
      <c r="N1093" s="36" t="s">
        <v>1316</v>
      </c>
    </row>
    <row r="1094" spans="14:14" x14ac:dyDescent="0.3">
      <c r="N1094" s="36" t="s">
        <v>1317</v>
      </c>
    </row>
    <row r="1095" spans="14:14" x14ac:dyDescent="0.3">
      <c r="N1095" s="36" t="s">
        <v>1318</v>
      </c>
    </row>
    <row r="1096" spans="14:14" x14ac:dyDescent="0.3">
      <c r="N1096" s="36" t="s">
        <v>1319</v>
      </c>
    </row>
    <row r="1097" spans="14:14" x14ac:dyDescent="0.3">
      <c r="N1097" s="36" t="s">
        <v>1320</v>
      </c>
    </row>
    <row r="1098" spans="14:14" x14ac:dyDescent="0.3">
      <c r="N1098" s="36" t="s">
        <v>1321</v>
      </c>
    </row>
    <row r="1099" spans="14:14" x14ac:dyDescent="0.3">
      <c r="N1099" s="36" t="s">
        <v>1322</v>
      </c>
    </row>
    <row r="1100" spans="14:14" x14ac:dyDescent="0.3">
      <c r="N1100" s="36" t="s">
        <v>1323</v>
      </c>
    </row>
    <row r="1101" spans="14:14" x14ac:dyDescent="0.3">
      <c r="N1101" s="36" t="s">
        <v>1324</v>
      </c>
    </row>
    <row r="1102" spans="14:14" x14ac:dyDescent="0.3">
      <c r="N1102" s="36" t="s">
        <v>1325</v>
      </c>
    </row>
    <row r="1103" spans="14:14" x14ac:dyDescent="0.3">
      <c r="N1103" s="36" t="s">
        <v>1326</v>
      </c>
    </row>
    <row r="1104" spans="14:14" x14ac:dyDescent="0.3">
      <c r="N1104" s="36" t="s">
        <v>1327</v>
      </c>
    </row>
    <row r="1105" spans="14:14" x14ac:dyDescent="0.3">
      <c r="N1105" s="36" t="s">
        <v>1328</v>
      </c>
    </row>
    <row r="1106" spans="14:14" x14ac:dyDescent="0.3">
      <c r="N1106" s="36" t="s">
        <v>1329</v>
      </c>
    </row>
    <row r="1107" spans="14:14" x14ac:dyDescent="0.3">
      <c r="N1107" s="36" t="s">
        <v>1330</v>
      </c>
    </row>
    <row r="1108" spans="14:14" x14ac:dyDescent="0.3">
      <c r="N1108" s="36" t="s">
        <v>1331</v>
      </c>
    </row>
    <row r="1109" spans="14:14" x14ac:dyDescent="0.3">
      <c r="N1109" s="36" t="s">
        <v>1332</v>
      </c>
    </row>
    <row r="1110" spans="14:14" x14ac:dyDescent="0.3">
      <c r="N1110" s="36" t="s">
        <v>1333</v>
      </c>
    </row>
    <row r="1111" spans="14:14" x14ac:dyDescent="0.3">
      <c r="N1111" s="36" t="s">
        <v>1334</v>
      </c>
    </row>
    <row r="1112" spans="14:14" x14ac:dyDescent="0.3">
      <c r="N1112" s="36" t="s">
        <v>1335</v>
      </c>
    </row>
    <row r="1113" spans="14:14" x14ac:dyDescent="0.3">
      <c r="N1113" s="36" t="s">
        <v>1336</v>
      </c>
    </row>
    <row r="1114" spans="14:14" x14ac:dyDescent="0.3">
      <c r="N1114" s="36" t="s">
        <v>1337</v>
      </c>
    </row>
    <row r="1115" spans="14:14" x14ac:dyDescent="0.3">
      <c r="N1115" s="36" t="s">
        <v>1338</v>
      </c>
    </row>
    <row r="1116" spans="14:14" x14ac:dyDescent="0.3">
      <c r="N1116" s="36" t="s">
        <v>1339</v>
      </c>
    </row>
    <row r="1117" spans="14:14" x14ac:dyDescent="0.3">
      <c r="N1117" s="36" t="s">
        <v>1340</v>
      </c>
    </row>
    <row r="1118" spans="14:14" x14ac:dyDescent="0.3">
      <c r="N1118" s="36" t="s">
        <v>1341</v>
      </c>
    </row>
    <row r="1119" spans="14:14" x14ac:dyDescent="0.3">
      <c r="N1119" s="36" t="s">
        <v>1342</v>
      </c>
    </row>
    <row r="1120" spans="14:14" x14ac:dyDescent="0.3">
      <c r="N1120" s="36" t="s">
        <v>1343</v>
      </c>
    </row>
    <row r="1121" spans="14:14" x14ac:dyDescent="0.3">
      <c r="N1121" s="36" t="s">
        <v>1344</v>
      </c>
    </row>
    <row r="1122" spans="14:14" x14ac:dyDescent="0.3">
      <c r="N1122" s="36" t="s">
        <v>1345</v>
      </c>
    </row>
    <row r="1123" spans="14:14" x14ac:dyDescent="0.3">
      <c r="N1123" s="36" t="s">
        <v>1346</v>
      </c>
    </row>
    <row r="1124" spans="14:14" x14ac:dyDescent="0.3">
      <c r="N1124" s="36" t="s">
        <v>1347</v>
      </c>
    </row>
    <row r="1125" spans="14:14" x14ac:dyDescent="0.3">
      <c r="N1125" s="36" t="s">
        <v>1348</v>
      </c>
    </row>
    <row r="1126" spans="14:14" x14ac:dyDescent="0.3">
      <c r="N1126" s="36" t="s">
        <v>1349</v>
      </c>
    </row>
    <row r="1127" spans="14:14" x14ac:dyDescent="0.3">
      <c r="N1127" s="36" t="s">
        <v>1350</v>
      </c>
    </row>
    <row r="1128" spans="14:14" x14ac:dyDescent="0.3">
      <c r="N1128" s="36" t="s">
        <v>1351</v>
      </c>
    </row>
    <row r="1129" spans="14:14" x14ac:dyDescent="0.3">
      <c r="N1129" s="36" t="s">
        <v>1352</v>
      </c>
    </row>
    <row r="1130" spans="14:14" x14ac:dyDescent="0.3">
      <c r="N1130" s="36" t="s">
        <v>1353</v>
      </c>
    </row>
    <row r="1131" spans="14:14" x14ac:dyDescent="0.3">
      <c r="N1131" s="36" t="s">
        <v>1354</v>
      </c>
    </row>
    <row r="1132" spans="14:14" x14ac:dyDescent="0.3">
      <c r="N1132" s="36" t="s">
        <v>1355</v>
      </c>
    </row>
    <row r="1133" spans="14:14" x14ac:dyDescent="0.3">
      <c r="N1133" s="36" t="s">
        <v>1356</v>
      </c>
    </row>
    <row r="1134" spans="14:14" x14ac:dyDescent="0.3">
      <c r="N1134" s="36" t="s">
        <v>1357</v>
      </c>
    </row>
    <row r="1135" spans="14:14" x14ac:dyDescent="0.3">
      <c r="N1135" s="36" t="s">
        <v>1358</v>
      </c>
    </row>
    <row r="1136" spans="14:14" x14ac:dyDescent="0.3">
      <c r="N1136" s="36" t="s">
        <v>1359</v>
      </c>
    </row>
    <row r="1137" spans="14:14" x14ac:dyDescent="0.3">
      <c r="N1137" s="36" t="s">
        <v>1360</v>
      </c>
    </row>
    <row r="1138" spans="14:14" x14ac:dyDescent="0.3">
      <c r="N1138" s="36" t="s">
        <v>1360</v>
      </c>
    </row>
    <row r="1139" spans="14:14" x14ac:dyDescent="0.3">
      <c r="N1139" s="36" t="s">
        <v>1361</v>
      </c>
    </row>
    <row r="1140" spans="14:14" x14ac:dyDescent="0.3">
      <c r="N1140" s="36" t="s">
        <v>1362</v>
      </c>
    </row>
    <row r="1141" spans="14:14" x14ac:dyDescent="0.3">
      <c r="N1141" s="36" t="s">
        <v>1362</v>
      </c>
    </row>
    <row r="1142" spans="14:14" x14ac:dyDescent="0.3">
      <c r="N1142" s="36" t="s">
        <v>1363</v>
      </c>
    </row>
    <row r="1143" spans="14:14" x14ac:dyDescent="0.3">
      <c r="N1143" s="36" t="s">
        <v>1363</v>
      </c>
    </row>
    <row r="1144" spans="14:14" x14ac:dyDescent="0.3">
      <c r="N1144" s="36" t="s">
        <v>1364</v>
      </c>
    </row>
    <row r="1145" spans="14:14" x14ac:dyDescent="0.3">
      <c r="N1145" s="36" t="s">
        <v>1365</v>
      </c>
    </row>
    <row r="1146" spans="14:14" x14ac:dyDescent="0.3">
      <c r="N1146" s="36" t="s">
        <v>1366</v>
      </c>
    </row>
    <row r="1147" spans="14:14" x14ac:dyDescent="0.3">
      <c r="N1147" s="36" t="s">
        <v>1367</v>
      </c>
    </row>
    <row r="1148" spans="14:14" x14ac:dyDescent="0.3">
      <c r="N1148" s="36" t="s">
        <v>1368</v>
      </c>
    </row>
    <row r="1149" spans="14:14" x14ac:dyDescent="0.3">
      <c r="N1149" s="36" t="s">
        <v>1369</v>
      </c>
    </row>
    <row r="1150" spans="14:14" x14ac:dyDescent="0.3">
      <c r="N1150" s="36" t="s">
        <v>1369</v>
      </c>
    </row>
    <row r="1151" spans="14:14" x14ac:dyDescent="0.3">
      <c r="N1151" s="36" t="s">
        <v>1370</v>
      </c>
    </row>
    <row r="1152" spans="14:14" x14ac:dyDescent="0.3">
      <c r="N1152" s="36" t="s">
        <v>1371</v>
      </c>
    </row>
    <row r="1153" spans="14:14" x14ac:dyDescent="0.3">
      <c r="N1153" s="36" t="s">
        <v>1372</v>
      </c>
    </row>
    <row r="1154" spans="14:14" x14ac:dyDescent="0.3">
      <c r="N1154" s="36" t="s">
        <v>1373</v>
      </c>
    </row>
    <row r="1155" spans="14:14" x14ac:dyDescent="0.3">
      <c r="N1155" s="36" t="s">
        <v>1374</v>
      </c>
    </row>
    <row r="1156" spans="14:14" x14ac:dyDescent="0.3">
      <c r="N1156" s="36" t="s">
        <v>1375</v>
      </c>
    </row>
    <row r="1157" spans="14:14" x14ac:dyDescent="0.3">
      <c r="N1157" s="36" t="s">
        <v>1376</v>
      </c>
    </row>
    <row r="1158" spans="14:14" x14ac:dyDescent="0.3">
      <c r="N1158" s="36" t="s">
        <v>1377</v>
      </c>
    </row>
    <row r="1159" spans="14:14" x14ac:dyDescent="0.3">
      <c r="N1159" s="36" t="s">
        <v>1378</v>
      </c>
    </row>
    <row r="1160" spans="14:14" x14ac:dyDescent="0.3">
      <c r="N1160" s="36" t="s">
        <v>1379</v>
      </c>
    </row>
    <row r="1161" spans="14:14" x14ac:dyDescent="0.3">
      <c r="N1161" s="36" t="s">
        <v>1380</v>
      </c>
    </row>
    <row r="1162" spans="14:14" x14ac:dyDescent="0.3">
      <c r="N1162" s="36" t="s">
        <v>1381</v>
      </c>
    </row>
    <row r="1163" spans="14:14" x14ac:dyDescent="0.3">
      <c r="N1163" s="36" t="s">
        <v>1382</v>
      </c>
    </row>
    <row r="1164" spans="14:14" x14ac:dyDescent="0.3">
      <c r="N1164" s="36" t="s">
        <v>1383</v>
      </c>
    </row>
    <row r="1165" spans="14:14" x14ac:dyDescent="0.3">
      <c r="N1165" s="36" t="s">
        <v>1384</v>
      </c>
    </row>
    <row r="1166" spans="14:14" x14ac:dyDescent="0.3">
      <c r="N1166" s="36" t="s">
        <v>1385</v>
      </c>
    </row>
    <row r="1167" spans="14:14" x14ac:dyDescent="0.3">
      <c r="N1167" s="36" t="s">
        <v>1386</v>
      </c>
    </row>
    <row r="1168" spans="14:14" x14ac:dyDescent="0.3">
      <c r="N1168" s="36" t="s">
        <v>1387</v>
      </c>
    </row>
    <row r="1169" spans="14:14" x14ac:dyDescent="0.3">
      <c r="N1169" s="36" t="s">
        <v>1388</v>
      </c>
    </row>
    <row r="1170" spans="14:14" x14ac:dyDescent="0.3">
      <c r="N1170" s="36" t="s">
        <v>1389</v>
      </c>
    </row>
    <row r="1171" spans="14:14" x14ac:dyDescent="0.3">
      <c r="N1171" s="36" t="s">
        <v>1390</v>
      </c>
    </row>
    <row r="1172" spans="14:14" x14ac:dyDescent="0.3">
      <c r="N1172" s="36" t="s">
        <v>1391</v>
      </c>
    </row>
    <row r="1173" spans="14:14" x14ac:dyDescent="0.3">
      <c r="N1173" s="36" t="s">
        <v>1392</v>
      </c>
    </row>
    <row r="1174" spans="14:14" x14ac:dyDescent="0.3">
      <c r="N1174" s="36" t="s">
        <v>1393</v>
      </c>
    </row>
    <row r="1175" spans="14:14" x14ac:dyDescent="0.3">
      <c r="N1175" s="36" t="s">
        <v>1394</v>
      </c>
    </row>
    <row r="1176" spans="14:14" x14ac:dyDescent="0.3">
      <c r="N1176" s="36" t="s">
        <v>1395</v>
      </c>
    </row>
    <row r="1177" spans="14:14" x14ac:dyDescent="0.3">
      <c r="N1177" s="36" t="s">
        <v>1396</v>
      </c>
    </row>
    <row r="1178" spans="14:14" x14ac:dyDescent="0.3">
      <c r="N1178" s="36" t="s">
        <v>1397</v>
      </c>
    </row>
    <row r="1179" spans="14:14" x14ac:dyDescent="0.3">
      <c r="N1179" s="36" t="s">
        <v>1398</v>
      </c>
    </row>
    <row r="1180" spans="14:14" x14ac:dyDescent="0.3">
      <c r="N1180" s="36" t="s">
        <v>1399</v>
      </c>
    </row>
    <row r="1181" spans="14:14" x14ac:dyDescent="0.3">
      <c r="N1181" s="36" t="s">
        <v>1400</v>
      </c>
    </row>
    <row r="1182" spans="14:14" x14ac:dyDescent="0.3">
      <c r="N1182" s="36" t="s">
        <v>1401</v>
      </c>
    </row>
    <row r="1183" spans="14:14" x14ac:dyDescent="0.3">
      <c r="N1183" s="36" t="s">
        <v>1402</v>
      </c>
    </row>
    <row r="1184" spans="14:14" x14ac:dyDescent="0.3">
      <c r="N1184" s="36" t="s">
        <v>1402</v>
      </c>
    </row>
    <row r="1185" spans="14:14" x14ac:dyDescent="0.3">
      <c r="N1185" s="36" t="s">
        <v>1403</v>
      </c>
    </row>
    <row r="1186" spans="14:14" x14ac:dyDescent="0.3">
      <c r="N1186" s="36" t="s">
        <v>1404</v>
      </c>
    </row>
    <row r="1187" spans="14:14" x14ac:dyDescent="0.3">
      <c r="N1187" s="36" t="s">
        <v>1405</v>
      </c>
    </row>
    <row r="1188" spans="14:14" x14ac:dyDescent="0.3">
      <c r="N1188" s="36" t="s">
        <v>1406</v>
      </c>
    </row>
    <row r="1189" spans="14:14" x14ac:dyDescent="0.3">
      <c r="N1189" s="36" t="s">
        <v>1407</v>
      </c>
    </row>
    <row r="1190" spans="14:14" x14ac:dyDescent="0.3">
      <c r="N1190" s="36" t="s">
        <v>1408</v>
      </c>
    </row>
    <row r="1191" spans="14:14" x14ac:dyDescent="0.3">
      <c r="N1191" s="36" t="s">
        <v>1408</v>
      </c>
    </row>
    <row r="1192" spans="14:14" x14ac:dyDescent="0.3">
      <c r="N1192" s="36" t="s">
        <v>1409</v>
      </c>
    </row>
    <row r="1193" spans="14:14" x14ac:dyDescent="0.3">
      <c r="N1193" s="36" t="s">
        <v>1410</v>
      </c>
    </row>
    <row r="1194" spans="14:14" x14ac:dyDescent="0.3">
      <c r="N1194" s="36" t="s">
        <v>1411</v>
      </c>
    </row>
    <row r="1195" spans="14:14" x14ac:dyDescent="0.3">
      <c r="N1195" s="36" t="s">
        <v>1412</v>
      </c>
    </row>
    <row r="1196" spans="14:14" x14ac:dyDescent="0.3">
      <c r="N1196" s="36" t="s">
        <v>1413</v>
      </c>
    </row>
    <row r="1197" spans="14:14" x14ac:dyDescent="0.3">
      <c r="N1197" s="36" t="s">
        <v>1414</v>
      </c>
    </row>
    <row r="1198" spans="14:14" x14ac:dyDescent="0.3">
      <c r="N1198" s="36" t="s">
        <v>1415</v>
      </c>
    </row>
    <row r="1199" spans="14:14" x14ac:dyDescent="0.3">
      <c r="N1199" s="36" t="s">
        <v>1416</v>
      </c>
    </row>
    <row r="1200" spans="14:14" x14ac:dyDescent="0.3">
      <c r="N1200" s="36" t="s">
        <v>1417</v>
      </c>
    </row>
    <row r="1201" spans="14:14" x14ac:dyDescent="0.3">
      <c r="N1201" s="36" t="s">
        <v>1418</v>
      </c>
    </row>
    <row r="1202" spans="14:14" x14ac:dyDescent="0.3">
      <c r="N1202" s="36" t="s">
        <v>1419</v>
      </c>
    </row>
    <row r="1203" spans="14:14" x14ac:dyDescent="0.3">
      <c r="N1203" s="36" t="s">
        <v>1420</v>
      </c>
    </row>
    <row r="1204" spans="14:14" x14ac:dyDescent="0.3">
      <c r="N1204" s="36" t="s">
        <v>1421</v>
      </c>
    </row>
    <row r="1205" spans="14:14" x14ac:dyDescent="0.3">
      <c r="N1205" s="36" t="s">
        <v>1421</v>
      </c>
    </row>
    <row r="1206" spans="14:14" x14ac:dyDescent="0.3">
      <c r="N1206" s="36" t="s">
        <v>1422</v>
      </c>
    </row>
    <row r="1207" spans="14:14" x14ac:dyDescent="0.3">
      <c r="N1207" s="36" t="s">
        <v>1423</v>
      </c>
    </row>
    <row r="1208" spans="14:14" x14ac:dyDescent="0.3">
      <c r="N1208" s="36" t="s">
        <v>1424</v>
      </c>
    </row>
    <row r="1209" spans="14:14" x14ac:dyDescent="0.3">
      <c r="N1209" s="36" t="s">
        <v>1425</v>
      </c>
    </row>
    <row r="1210" spans="14:14" x14ac:dyDescent="0.3">
      <c r="N1210" s="36" t="s">
        <v>1426</v>
      </c>
    </row>
    <row r="1211" spans="14:14" x14ac:dyDescent="0.3">
      <c r="N1211" s="36" t="s">
        <v>1427</v>
      </c>
    </row>
    <row r="1212" spans="14:14" x14ac:dyDescent="0.3">
      <c r="N1212" s="36" t="s">
        <v>1428</v>
      </c>
    </row>
    <row r="1213" spans="14:14" x14ac:dyDescent="0.3">
      <c r="N1213" s="36" t="s">
        <v>1429</v>
      </c>
    </row>
    <row r="1214" spans="14:14" x14ac:dyDescent="0.3">
      <c r="N1214" s="36" t="s">
        <v>1430</v>
      </c>
    </row>
    <row r="1215" spans="14:14" x14ac:dyDescent="0.3">
      <c r="N1215" s="36" t="s">
        <v>1431</v>
      </c>
    </row>
    <row r="1216" spans="14:14" x14ac:dyDescent="0.3">
      <c r="N1216" s="36" t="s">
        <v>1431</v>
      </c>
    </row>
    <row r="1217" spans="14:14" x14ac:dyDescent="0.3">
      <c r="N1217" s="36" t="s">
        <v>1432</v>
      </c>
    </row>
    <row r="1218" spans="14:14" x14ac:dyDescent="0.3">
      <c r="N1218" s="36" t="s">
        <v>1433</v>
      </c>
    </row>
    <row r="1219" spans="14:14" x14ac:dyDescent="0.3">
      <c r="N1219" s="36" t="s">
        <v>1434</v>
      </c>
    </row>
    <row r="1220" spans="14:14" x14ac:dyDescent="0.3">
      <c r="N1220" s="36" t="s">
        <v>1435</v>
      </c>
    </row>
    <row r="1221" spans="14:14" x14ac:dyDescent="0.3">
      <c r="N1221" s="36" t="s">
        <v>1436</v>
      </c>
    </row>
    <row r="1222" spans="14:14" x14ac:dyDescent="0.3">
      <c r="N1222" s="36" t="s">
        <v>1437</v>
      </c>
    </row>
    <row r="1223" spans="14:14" x14ac:dyDescent="0.3">
      <c r="N1223" s="36" t="s">
        <v>1438</v>
      </c>
    </row>
    <row r="1224" spans="14:14" x14ac:dyDescent="0.3">
      <c r="N1224" s="36" t="s">
        <v>1439</v>
      </c>
    </row>
    <row r="1225" spans="14:14" x14ac:dyDescent="0.3">
      <c r="N1225" s="36" t="s">
        <v>1440</v>
      </c>
    </row>
    <row r="1226" spans="14:14" x14ac:dyDescent="0.3">
      <c r="N1226" s="36" t="s">
        <v>1441</v>
      </c>
    </row>
    <row r="1227" spans="14:14" x14ac:dyDescent="0.3">
      <c r="N1227" s="36" t="s">
        <v>1442</v>
      </c>
    </row>
    <row r="1228" spans="14:14" x14ac:dyDescent="0.3">
      <c r="N1228" s="36" t="s">
        <v>1443</v>
      </c>
    </row>
    <row r="1229" spans="14:14" x14ac:dyDescent="0.3">
      <c r="N1229" s="36" t="s">
        <v>1444</v>
      </c>
    </row>
    <row r="1230" spans="14:14" x14ac:dyDescent="0.3">
      <c r="N1230" s="36" t="s">
        <v>1445</v>
      </c>
    </row>
    <row r="1231" spans="14:14" x14ac:dyDescent="0.3">
      <c r="N1231" s="36" t="s">
        <v>1446</v>
      </c>
    </row>
    <row r="1232" spans="14:14" x14ac:dyDescent="0.3">
      <c r="N1232" s="36" t="s">
        <v>1447</v>
      </c>
    </row>
    <row r="1233" spans="14:14" x14ac:dyDescent="0.3">
      <c r="N1233" s="36" t="s">
        <v>1448</v>
      </c>
    </row>
    <row r="1234" spans="14:14" x14ac:dyDescent="0.3">
      <c r="N1234" s="36" t="s">
        <v>1449</v>
      </c>
    </row>
    <row r="1235" spans="14:14" x14ac:dyDescent="0.3">
      <c r="N1235" s="36" t="s">
        <v>1450</v>
      </c>
    </row>
    <row r="1236" spans="14:14" x14ac:dyDescent="0.3">
      <c r="N1236" s="36" t="s">
        <v>1451</v>
      </c>
    </row>
    <row r="1237" spans="14:14" x14ac:dyDescent="0.3">
      <c r="N1237" s="36" t="s">
        <v>1451</v>
      </c>
    </row>
    <row r="1238" spans="14:14" x14ac:dyDescent="0.3">
      <c r="N1238" s="36" t="s">
        <v>1452</v>
      </c>
    </row>
    <row r="1239" spans="14:14" x14ac:dyDescent="0.3">
      <c r="N1239" s="36" t="s">
        <v>1453</v>
      </c>
    </row>
    <row r="1240" spans="14:14" x14ac:dyDescent="0.3">
      <c r="N1240" s="36" t="s">
        <v>1454</v>
      </c>
    </row>
    <row r="1241" spans="14:14" x14ac:dyDescent="0.3">
      <c r="N1241" s="36" t="s">
        <v>1455</v>
      </c>
    </row>
    <row r="1242" spans="14:14" x14ac:dyDescent="0.3">
      <c r="N1242" s="36" t="s">
        <v>1455</v>
      </c>
    </row>
    <row r="1243" spans="14:14" x14ac:dyDescent="0.3">
      <c r="N1243" s="36" t="s">
        <v>1456</v>
      </c>
    </row>
    <row r="1244" spans="14:14" x14ac:dyDescent="0.3">
      <c r="N1244" s="36" t="s">
        <v>1457</v>
      </c>
    </row>
    <row r="1245" spans="14:14" x14ac:dyDescent="0.3">
      <c r="N1245" s="36" t="s">
        <v>1458</v>
      </c>
    </row>
    <row r="1246" spans="14:14" x14ac:dyDescent="0.3">
      <c r="N1246" s="36" t="s">
        <v>1459</v>
      </c>
    </row>
    <row r="1247" spans="14:14" x14ac:dyDescent="0.3">
      <c r="N1247" s="36" t="s">
        <v>1460</v>
      </c>
    </row>
    <row r="1248" spans="14:14" x14ac:dyDescent="0.3">
      <c r="N1248" s="36" t="s">
        <v>1461</v>
      </c>
    </row>
    <row r="1249" spans="14:14" x14ac:dyDescent="0.3">
      <c r="N1249" s="36" t="s">
        <v>1462</v>
      </c>
    </row>
    <row r="1250" spans="14:14" x14ac:dyDescent="0.3">
      <c r="N1250" s="36" t="s">
        <v>1463</v>
      </c>
    </row>
    <row r="1251" spans="14:14" x14ac:dyDescent="0.3">
      <c r="N1251" s="36" t="s">
        <v>1464</v>
      </c>
    </row>
    <row r="1252" spans="14:14" x14ac:dyDescent="0.3">
      <c r="N1252" s="36" t="s">
        <v>1465</v>
      </c>
    </row>
    <row r="1253" spans="14:14" x14ac:dyDescent="0.3">
      <c r="N1253" s="36" t="s">
        <v>1466</v>
      </c>
    </row>
    <row r="1254" spans="14:14" x14ac:dyDescent="0.3">
      <c r="N1254" s="36" t="s">
        <v>1467</v>
      </c>
    </row>
    <row r="1255" spans="14:14" x14ac:dyDescent="0.3">
      <c r="N1255" s="36" t="s">
        <v>1468</v>
      </c>
    </row>
    <row r="1256" spans="14:14" x14ac:dyDescent="0.3">
      <c r="N1256" s="36" t="s">
        <v>1469</v>
      </c>
    </row>
    <row r="1257" spans="14:14" x14ac:dyDescent="0.3">
      <c r="N1257" s="36" t="s">
        <v>1470</v>
      </c>
    </row>
    <row r="1258" spans="14:14" x14ac:dyDescent="0.3">
      <c r="N1258" s="36" t="s">
        <v>1471</v>
      </c>
    </row>
    <row r="1259" spans="14:14" x14ac:dyDescent="0.3">
      <c r="N1259" s="36" t="s">
        <v>1472</v>
      </c>
    </row>
    <row r="1260" spans="14:14" x14ac:dyDescent="0.3">
      <c r="N1260" s="36" t="s">
        <v>1473</v>
      </c>
    </row>
    <row r="1261" spans="14:14" x14ac:dyDescent="0.3">
      <c r="N1261" s="36" t="s">
        <v>1474</v>
      </c>
    </row>
    <row r="1262" spans="14:14" x14ac:dyDescent="0.3">
      <c r="N1262" s="36" t="s">
        <v>1475</v>
      </c>
    </row>
    <row r="1263" spans="14:14" x14ac:dyDescent="0.3">
      <c r="N1263" s="36" t="s">
        <v>1476</v>
      </c>
    </row>
    <row r="1264" spans="14:14" x14ac:dyDescent="0.3">
      <c r="N1264" s="36" t="s">
        <v>1477</v>
      </c>
    </row>
    <row r="1265" spans="14:14" x14ac:dyDescent="0.3">
      <c r="N1265" s="36" t="s">
        <v>1478</v>
      </c>
    </row>
    <row r="1266" spans="14:14" x14ac:dyDescent="0.3">
      <c r="N1266" s="36" t="s">
        <v>1478</v>
      </c>
    </row>
    <row r="1267" spans="14:14" x14ac:dyDescent="0.3">
      <c r="N1267" s="36" t="s">
        <v>1479</v>
      </c>
    </row>
    <row r="1268" spans="14:14" x14ac:dyDescent="0.3">
      <c r="N1268" s="36" t="s">
        <v>1479</v>
      </c>
    </row>
    <row r="1269" spans="14:14" x14ac:dyDescent="0.3">
      <c r="N1269" s="36" t="s">
        <v>1480</v>
      </c>
    </row>
    <row r="1270" spans="14:14" x14ac:dyDescent="0.3">
      <c r="N1270" s="36" t="s">
        <v>1481</v>
      </c>
    </row>
    <row r="1271" spans="14:14" x14ac:dyDescent="0.3">
      <c r="N1271" s="36" t="s">
        <v>1482</v>
      </c>
    </row>
    <row r="1272" spans="14:14" x14ac:dyDescent="0.3">
      <c r="N1272" s="36" t="s">
        <v>1483</v>
      </c>
    </row>
    <row r="1273" spans="14:14" x14ac:dyDescent="0.3">
      <c r="N1273" s="36" t="s">
        <v>1483</v>
      </c>
    </row>
    <row r="1274" spans="14:14" x14ac:dyDescent="0.3">
      <c r="N1274" s="36" t="s">
        <v>1484</v>
      </c>
    </row>
    <row r="1275" spans="14:14" x14ac:dyDescent="0.3">
      <c r="N1275" s="36" t="s">
        <v>1485</v>
      </c>
    </row>
    <row r="1276" spans="14:14" x14ac:dyDescent="0.3">
      <c r="N1276" s="36" t="s">
        <v>1486</v>
      </c>
    </row>
    <row r="1277" spans="14:14" x14ac:dyDescent="0.3">
      <c r="N1277" s="36" t="s">
        <v>1487</v>
      </c>
    </row>
    <row r="1278" spans="14:14" x14ac:dyDescent="0.3">
      <c r="N1278" s="36" t="s">
        <v>1488</v>
      </c>
    </row>
    <row r="1279" spans="14:14" x14ac:dyDescent="0.3">
      <c r="N1279" s="36" t="s">
        <v>1489</v>
      </c>
    </row>
    <row r="1280" spans="14:14" x14ac:dyDescent="0.3">
      <c r="N1280" s="36" t="s">
        <v>1490</v>
      </c>
    </row>
    <row r="1281" spans="14:14" x14ac:dyDescent="0.3">
      <c r="N1281" s="36" t="s">
        <v>1490</v>
      </c>
    </row>
    <row r="1282" spans="14:14" x14ac:dyDescent="0.3">
      <c r="N1282" s="36" t="s">
        <v>1491</v>
      </c>
    </row>
    <row r="1283" spans="14:14" x14ac:dyDescent="0.3">
      <c r="N1283" s="36" t="s">
        <v>1492</v>
      </c>
    </row>
    <row r="1284" spans="14:14" x14ac:dyDescent="0.3">
      <c r="N1284" s="36" t="s">
        <v>1493</v>
      </c>
    </row>
    <row r="1285" spans="14:14" x14ac:dyDescent="0.3">
      <c r="N1285" s="36" t="s">
        <v>1494</v>
      </c>
    </row>
    <row r="1286" spans="14:14" x14ac:dyDescent="0.3">
      <c r="N1286" s="36" t="s">
        <v>1495</v>
      </c>
    </row>
    <row r="1287" spans="14:14" x14ac:dyDescent="0.3">
      <c r="N1287" s="36" t="s">
        <v>1496</v>
      </c>
    </row>
    <row r="1288" spans="14:14" x14ac:dyDescent="0.3">
      <c r="N1288" s="36" t="s">
        <v>1497</v>
      </c>
    </row>
  </sheetData>
  <sortState xmlns:xlrd2="http://schemas.microsoft.com/office/spreadsheetml/2017/richdata2" ref="N4:N1288">
    <sortCondition ref="N4:N1288"/>
  </sortState>
  <pageMargins left="0.7" right="0.7" top="0.75" bottom="0.75" header="0.3" footer="0.3"/>
  <headerFooter>
    <oddHeader>&amp;R&amp;"Aptos"&amp;10&amp;K000000 Protégé A&amp;1#_x000D_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03BE-F5F0-4597-ADBB-7E601B1166AC}">
  <sheetPr>
    <tabColor theme="7"/>
  </sheetPr>
  <dimension ref="A1:BG19"/>
  <sheetViews>
    <sheetView zoomScale="70" zoomScaleNormal="70" workbookViewId="0">
      <selection activeCell="G19" sqref="G19"/>
    </sheetView>
  </sheetViews>
  <sheetFormatPr baseColWidth="10" defaultColWidth="11.44140625" defaultRowHeight="15.05" x14ac:dyDescent="0.3"/>
  <cols>
    <col min="1" max="1" width="26" customWidth="1"/>
    <col min="2" max="2" width="22.109375" customWidth="1"/>
    <col min="3" max="3" width="22.88671875" customWidth="1"/>
    <col min="4" max="4" width="22.109375" customWidth="1"/>
    <col min="5" max="5" width="21.88671875" customWidth="1"/>
    <col min="6" max="6" width="22" customWidth="1"/>
    <col min="7" max="7" width="22.88671875" customWidth="1"/>
    <col min="8" max="8" width="21.44140625" customWidth="1"/>
    <col min="9" max="9" width="14.5546875" customWidth="1"/>
    <col min="10" max="11" width="14.109375" customWidth="1"/>
    <col min="12" max="12" width="15.44140625" customWidth="1"/>
    <col min="13" max="14" width="17" customWidth="1"/>
    <col min="15" max="16" width="15.5546875" customWidth="1"/>
    <col min="17" max="18" width="14" customWidth="1"/>
    <col min="19" max="19" width="14.44140625" customWidth="1"/>
    <col min="20" max="20" width="13.5546875" customWidth="1"/>
    <col min="21" max="21" width="13" customWidth="1"/>
    <col min="22" max="22" width="13.44140625" customWidth="1"/>
    <col min="23" max="23" width="16.109375" customWidth="1"/>
    <col min="24" max="24" width="18.5546875" customWidth="1"/>
    <col min="25" max="25" width="20" customWidth="1"/>
    <col min="26" max="26" width="17.5546875" customWidth="1"/>
    <col min="27" max="28" width="28.44140625" customWidth="1"/>
    <col min="29" max="31" width="16.88671875" customWidth="1"/>
    <col min="32" max="39" width="14.88671875" customWidth="1"/>
    <col min="40" max="40" width="17.44140625" customWidth="1"/>
    <col min="41" max="45" width="14.88671875" customWidth="1"/>
    <col min="46" max="46" width="16" customWidth="1"/>
    <col min="47" max="47" width="14.88671875" customWidth="1"/>
    <col min="48" max="51" width="17.88671875" customWidth="1"/>
    <col min="52" max="52" width="17.44140625" customWidth="1"/>
    <col min="53" max="53" width="20.5546875" customWidth="1"/>
    <col min="54" max="54" width="17.44140625" customWidth="1"/>
    <col min="55" max="58" width="16" customWidth="1"/>
    <col min="59" max="59" width="72.5546875" customWidth="1"/>
  </cols>
  <sheetData>
    <row r="1" spans="1:59" ht="51.05" customHeight="1" thickBot="1" x14ac:dyDescent="0.35">
      <c r="A1" s="526"/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  <c r="AO1" s="526"/>
      <c r="AP1" s="526"/>
      <c r="AQ1" s="526"/>
      <c r="AR1" s="526"/>
      <c r="AS1" s="526"/>
      <c r="AT1" s="526"/>
      <c r="AU1" s="526"/>
      <c r="AV1" s="526"/>
      <c r="AW1" s="526"/>
      <c r="AX1" s="526"/>
      <c r="AY1" s="526"/>
      <c r="AZ1" s="526"/>
      <c r="BA1" s="526"/>
      <c r="BB1" s="526"/>
      <c r="BC1" s="8"/>
      <c r="BD1" s="8"/>
      <c r="BE1" s="8"/>
      <c r="BF1" s="8"/>
      <c r="BG1" s="8"/>
    </row>
    <row r="2" spans="1:59" ht="102.8" customHeight="1" x14ac:dyDescent="0.3">
      <c r="A2" s="524" t="s">
        <v>1498</v>
      </c>
      <c r="B2" s="47" t="s">
        <v>1499</v>
      </c>
      <c r="C2" s="38" t="s">
        <v>1500</v>
      </c>
      <c r="D2" s="38" t="s">
        <v>1501</v>
      </c>
      <c r="E2" s="54" t="s">
        <v>1502</v>
      </c>
      <c r="F2" s="54" t="s">
        <v>1503</v>
      </c>
      <c r="G2" s="54" t="s">
        <v>1504</v>
      </c>
      <c r="H2" s="54" t="s">
        <v>1505</v>
      </c>
      <c r="I2" s="49" t="s">
        <v>1506</v>
      </c>
      <c r="J2" s="49" t="s">
        <v>1507</v>
      </c>
      <c r="K2" s="49" t="s">
        <v>1508</v>
      </c>
      <c r="L2" s="49" t="s">
        <v>1509</v>
      </c>
      <c r="M2" s="49" t="s">
        <v>1510</v>
      </c>
      <c r="N2" s="49" t="s">
        <v>1511</v>
      </c>
      <c r="O2" s="51" t="s">
        <v>1512</v>
      </c>
      <c r="P2" s="51" t="s">
        <v>1513</v>
      </c>
      <c r="Q2" s="53" t="s">
        <v>1514</v>
      </c>
      <c r="R2" s="53" t="s">
        <v>1515</v>
      </c>
      <c r="S2" s="57" t="s">
        <v>1516</v>
      </c>
      <c r="T2" s="57" t="s">
        <v>1517</v>
      </c>
      <c r="U2" s="57" t="s">
        <v>1518</v>
      </c>
      <c r="V2" s="57" t="s">
        <v>1519</v>
      </c>
      <c r="W2" s="57" t="s">
        <v>1520</v>
      </c>
      <c r="X2" s="55" t="s">
        <v>1521</v>
      </c>
      <c r="Y2" s="58" t="s">
        <v>1522</v>
      </c>
      <c r="Z2" s="58" t="s">
        <v>1523</v>
      </c>
      <c r="AA2" s="59" t="s">
        <v>1524</v>
      </c>
      <c r="AB2" s="59" t="s">
        <v>1525</v>
      </c>
      <c r="AC2" s="46" t="s">
        <v>1526</v>
      </c>
      <c r="AD2" s="46" t="s">
        <v>1527</v>
      </c>
      <c r="AE2" s="46" t="s">
        <v>1528</v>
      </c>
      <c r="AF2" s="6" t="s">
        <v>1529</v>
      </c>
      <c r="AG2" s="6" t="s">
        <v>1530</v>
      </c>
      <c r="AH2" s="46" t="s">
        <v>1531</v>
      </c>
      <c r="AI2" s="6" t="s">
        <v>1532</v>
      </c>
      <c r="AJ2" s="6" t="s">
        <v>1533</v>
      </c>
      <c r="AK2" s="6" t="s">
        <v>1534</v>
      </c>
      <c r="AL2" s="6" t="s">
        <v>1535</v>
      </c>
      <c r="AM2" s="62" t="s">
        <v>1536</v>
      </c>
      <c r="AN2" s="6" t="s">
        <v>1537</v>
      </c>
      <c r="AO2" s="6" t="s">
        <v>1538</v>
      </c>
      <c r="AP2" s="6" t="s">
        <v>1539</v>
      </c>
      <c r="AQ2" s="6" t="s">
        <v>1588</v>
      </c>
      <c r="AR2" s="6" t="s">
        <v>1540</v>
      </c>
      <c r="AS2" s="6" t="s">
        <v>1541</v>
      </c>
      <c r="AT2" s="6" t="s">
        <v>1542</v>
      </c>
      <c r="AU2" s="62" t="s">
        <v>1543</v>
      </c>
      <c r="AV2" s="6" t="s">
        <v>1544</v>
      </c>
      <c r="AW2" s="373" t="s">
        <v>1545</v>
      </c>
      <c r="AX2" s="373" t="s">
        <v>1556</v>
      </c>
      <c r="AY2" s="373" t="s">
        <v>1585</v>
      </c>
      <c r="AZ2" s="6" t="s">
        <v>1546</v>
      </c>
      <c r="BA2" s="6" t="s">
        <v>1547</v>
      </c>
      <c r="BB2" s="82" t="s">
        <v>1548</v>
      </c>
      <c r="BC2" s="371" t="s">
        <v>1549</v>
      </c>
      <c r="BD2" s="6" t="s">
        <v>1589</v>
      </c>
      <c r="BE2" s="6" t="s">
        <v>1590</v>
      </c>
      <c r="BF2" s="57" t="s">
        <v>1602</v>
      </c>
      <c r="BG2" s="391" t="s">
        <v>1601</v>
      </c>
    </row>
    <row r="3" spans="1:59" s="4" customFormat="1" ht="15.75" thickBot="1" x14ac:dyDescent="0.35">
      <c r="A3" s="525"/>
      <c r="B3" s="48">
        <f>'Sommaire EFs et Salaires'!B7</f>
        <v>0</v>
      </c>
      <c r="C3" s="26">
        <f>'Sommaire EFs et Salaires'!J7</f>
        <v>0</v>
      </c>
      <c r="D3" s="7" t="str">
        <f>IF('Sommaire EFs et Salaires'!D14="","",'Sommaire EFs et Salaires'!D14)</f>
        <v/>
      </c>
      <c r="E3" s="25">
        <f>AVERAGE('Promotion et Production'!C43,'Promotion et Production'!E43)</f>
        <v>0</v>
      </c>
      <c r="F3" s="25">
        <f>AVERAGE('Promotion et Production'!I43,'Promotion et Production'!K43)</f>
        <v>0</v>
      </c>
      <c r="G3" s="25">
        <f>AVERAGE('Gérance et Édition '!C36,'Gérance et Édition '!E36)</f>
        <v>0</v>
      </c>
      <c r="H3" s="25">
        <f>AVERAGE('Gérance et Édition '!I36,'Gérance et Édition '!K36)</f>
        <v>0</v>
      </c>
      <c r="I3" s="56">
        <f>'Sommaire EFs et Salaires'!D73</f>
        <v>0</v>
      </c>
      <c r="J3" s="56">
        <f>'Sommaire EFs et Salaires'!F73</f>
        <v>0</v>
      </c>
      <c r="K3" s="56">
        <f>'Sommaire EFs et Salaires'!H73</f>
        <v>0</v>
      </c>
      <c r="L3" s="56">
        <f>'Sommaire EFs et Salaires'!D40</f>
        <v>0</v>
      </c>
      <c r="M3" s="56">
        <f>'Sommaire EFs et Salaires'!F40</f>
        <v>0</v>
      </c>
      <c r="N3" s="56">
        <f>'Sommaire EFs et Salaires'!H40</f>
        <v>0</v>
      </c>
      <c r="O3" s="52">
        <f>'Sommaire EFs et Salaires'!M27</f>
        <v>0</v>
      </c>
      <c r="P3" s="52">
        <f>'Sommaire EFs et Salaires'!M49</f>
        <v>0</v>
      </c>
      <c r="Q3" s="52">
        <f>'Sommaire EFs et Salaires'!M58</f>
        <v>0</v>
      </c>
      <c r="R3" s="52">
        <f>'Sommaire EFs et Salaires'!M64</f>
        <v>0</v>
      </c>
      <c r="S3" s="52">
        <f>'Sommaire EFs et Salaires'!M62</f>
        <v>0</v>
      </c>
      <c r="T3" s="56">
        <f>'Sommaire EFs et Salaires'!D77</f>
        <v>0</v>
      </c>
      <c r="U3" s="56">
        <f>'Sommaire EFs et Salaires'!F77</f>
        <v>0</v>
      </c>
      <c r="V3" s="56">
        <f>'Sommaire EFs et Salaires'!H77</f>
        <v>0</v>
      </c>
      <c r="W3" s="56">
        <f>SUM('Sommaire EFs et Salaires'!D43:D52)+'Sommaire EFs et Salaires'!D65-'Sommaire EFs et Salaires'!D63-'Sommaire EFs et Salaires'!D62</f>
        <v>0</v>
      </c>
      <c r="X3" s="24">
        <f>'Sommaire EFs et Salaires'!D30-'Sommaire EFs et Salaires'!D46</f>
        <v>0</v>
      </c>
      <c r="Y3" s="24">
        <f>'Sommaire EFs et Salaires'!F30-'Sommaire EFs et Salaires'!F46</f>
        <v>0</v>
      </c>
      <c r="Z3" s="24">
        <f>'Sommaire EFs et Salaires'!H30-'Sommaire EFs et Salaires'!H46</f>
        <v>0</v>
      </c>
      <c r="AA3" s="24">
        <f>'Promotion et Production'!C43</f>
        <v>0</v>
      </c>
      <c r="AB3" s="24">
        <f>'Promotion et Production'!E43</f>
        <v>0</v>
      </c>
      <c r="AC3" s="24">
        <f>'Promotion et Production'!I43</f>
        <v>0</v>
      </c>
      <c r="AD3" s="24">
        <f>'Gérance et Édition '!C36</f>
        <v>0</v>
      </c>
      <c r="AE3" s="24">
        <f>'Gérance et Édition '!I36</f>
        <v>0</v>
      </c>
      <c r="AF3" s="23">
        <f>'Sommaire EFs et Salaires'!D77</f>
        <v>0</v>
      </c>
      <c r="AG3" s="23">
        <f>'Sommaire EFs et Salaires'!D56+'Sommaire EFs et Salaires'!D57</f>
        <v>0</v>
      </c>
      <c r="AH3" s="22">
        <f>'Sommaire EFs et Salaires'!D32</f>
        <v>0</v>
      </c>
      <c r="AI3" s="22">
        <f>'Sommaire EFs et Salaires'!D33</f>
        <v>0</v>
      </c>
      <c r="AJ3" s="22">
        <f>'Sommaire EFs et Salaires'!D34</f>
        <v>0</v>
      </c>
      <c r="AK3" s="22">
        <f>'Sommaire EFs et Salaires'!D35</f>
        <v>0</v>
      </c>
      <c r="AL3" s="22">
        <f>'Sommaire EFs et Salaires'!D36</f>
        <v>0</v>
      </c>
      <c r="AM3" s="22">
        <f>SUM(AH3:AL3)</f>
        <v>0</v>
      </c>
      <c r="AN3" s="22">
        <f>'Sommaire EFs et Salaires'!D18</f>
        <v>0</v>
      </c>
      <c r="AO3" s="22">
        <f>'Sommaire EFs et Salaires'!D19</f>
        <v>0</v>
      </c>
      <c r="AP3" s="22">
        <f>'Sommaire EFs et Salaires'!D20</f>
        <v>0</v>
      </c>
      <c r="AQ3" s="22">
        <f>'Sommaire EFs et Salaires'!D21+'Sommaire EFs et Salaires'!D22</f>
        <v>0</v>
      </c>
      <c r="AR3" s="22">
        <f>'Sommaire EFs et Salaires'!D23</f>
        <v>0</v>
      </c>
      <c r="AS3" s="22">
        <f>'Sommaire EFs et Salaires'!D24</f>
        <v>0</v>
      </c>
      <c r="AT3" s="22">
        <f>SUM('Sommaire EFs et Salaires'!D25:D29)</f>
        <v>0</v>
      </c>
      <c r="AU3" s="22">
        <f>SUM(AN3:AT3)</f>
        <v>0</v>
      </c>
      <c r="AV3" s="23">
        <f>SUM('Sommaire EFs et Salaires'!D43:D52)+'Sommaire EFs et Salaires'!D65</f>
        <v>0</v>
      </c>
      <c r="AW3" s="5">
        <f>Découvrabilité!E12</f>
        <v>0</v>
      </c>
      <c r="AX3" s="5">
        <f>Découvrabilité!D20</f>
        <v>0</v>
      </c>
      <c r="AY3" s="5">
        <f>Découvrabilité!E34</f>
        <v>0</v>
      </c>
      <c r="AZ3" s="5">
        <f>COUNTIF(Contrats!B10:B59,"*")</f>
        <v>0</v>
      </c>
      <c r="BA3" s="5">
        <f>COUNTIF(Contrats!C10:C59,"Français")</f>
        <v>0</v>
      </c>
      <c r="BB3" s="5">
        <f>COUNTIF(Contrats!D10:D59,"OUI")</f>
        <v>0</v>
      </c>
      <c r="BC3" s="372">
        <f>'Sommaire EFs et Salaires'!B9</f>
        <v>0</v>
      </c>
      <c r="BD3" s="372">
        <f>'Sommaire EFs et Salaires'!D21</f>
        <v>0</v>
      </c>
      <c r="BE3" s="372">
        <f>'Sommaire EFs et Salaires'!D22</f>
        <v>0</v>
      </c>
      <c r="BF3" s="372">
        <f>'Sommaire EFs et Salaires'!D45</f>
        <v>0</v>
      </c>
      <c r="BG3" s="392">
        <f>'Sommaire EFs et Salaires'!E9</f>
        <v>0</v>
      </c>
    </row>
    <row r="4" spans="1:59" ht="14.9" customHeight="1" x14ac:dyDescent="0.3">
      <c r="A4" s="533"/>
      <c r="B4" s="530" t="s">
        <v>1550</v>
      </c>
      <c r="C4" s="530"/>
      <c r="D4" s="530"/>
      <c r="E4" s="530"/>
      <c r="F4" s="530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8"/>
      <c r="BD4" s="8"/>
      <c r="BE4" s="8"/>
      <c r="BF4" s="8"/>
      <c r="BG4" s="8"/>
    </row>
    <row r="5" spans="1:59" ht="18" customHeight="1" x14ac:dyDescent="0.3">
      <c r="A5" s="534"/>
      <c r="B5" s="531"/>
      <c r="C5" s="531"/>
      <c r="D5" s="531"/>
      <c r="E5" s="531"/>
      <c r="F5" s="531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  <c r="AB5" s="528"/>
      <c r="AC5" s="528"/>
      <c r="AD5" s="528"/>
      <c r="AE5" s="528"/>
      <c r="AF5" s="528"/>
      <c r="AG5" s="528"/>
      <c r="AH5" s="528"/>
      <c r="AI5" s="528"/>
      <c r="AJ5" s="528"/>
      <c r="AK5" s="528"/>
      <c r="AL5" s="528"/>
      <c r="AM5" s="528"/>
      <c r="AN5" s="528"/>
      <c r="AO5" s="528"/>
      <c r="AP5" s="528"/>
      <c r="AQ5" s="528"/>
      <c r="AR5" s="528"/>
      <c r="AS5" s="528"/>
      <c r="AT5" s="528"/>
      <c r="AU5" s="528"/>
      <c r="AV5" s="528"/>
      <c r="AW5" s="528"/>
      <c r="AX5" s="528"/>
      <c r="AY5" s="528"/>
      <c r="AZ5" s="528"/>
      <c r="BA5" s="528"/>
      <c r="BB5" s="528"/>
      <c r="BC5" s="8"/>
      <c r="BD5" s="8"/>
      <c r="BE5" s="8"/>
      <c r="BF5" s="8"/>
      <c r="BG5" s="8"/>
    </row>
    <row r="6" spans="1:59" ht="15.75" customHeight="1" thickBot="1" x14ac:dyDescent="0.35">
      <c r="A6" s="535"/>
      <c r="B6" s="532"/>
      <c r="C6" s="532"/>
      <c r="D6" s="532"/>
      <c r="E6" s="532"/>
      <c r="F6" s="532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29"/>
      <c r="AO6" s="529"/>
      <c r="AP6" s="529"/>
      <c r="AQ6" s="529"/>
      <c r="AR6" s="529"/>
      <c r="AS6" s="529"/>
      <c r="AT6" s="529"/>
      <c r="AU6" s="529"/>
      <c r="AV6" s="529"/>
      <c r="AW6" s="529"/>
      <c r="AX6" s="529"/>
      <c r="AY6" s="529"/>
      <c r="AZ6" s="529"/>
      <c r="BA6" s="529"/>
      <c r="BB6" s="529"/>
      <c r="BC6" s="8"/>
      <c r="BD6" s="8"/>
      <c r="BE6" s="8"/>
      <c r="BF6" s="8"/>
      <c r="BG6" s="8"/>
    </row>
    <row r="7" spans="1:59" ht="41.25" customHeight="1" x14ac:dyDescent="0.3">
      <c r="A7" s="61" t="s">
        <v>1551</v>
      </c>
      <c r="B7" s="48">
        <f>B3</f>
        <v>0</v>
      </c>
      <c r="C7" s="26">
        <f>C3</f>
        <v>0</v>
      </c>
      <c r="D7" s="7" t="str">
        <f t="shared" ref="D7:BB7" si="0">D3</f>
        <v/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2">
        <f t="shared" si="0"/>
        <v>0</v>
      </c>
      <c r="P7" s="52">
        <f t="shared" si="0"/>
        <v>0</v>
      </c>
      <c r="Q7" s="52">
        <f t="shared" si="0"/>
        <v>0</v>
      </c>
      <c r="R7" s="52">
        <f t="shared" si="0"/>
        <v>0</v>
      </c>
      <c r="S7" s="52">
        <f t="shared" si="0"/>
        <v>0</v>
      </c>
      <c r="T7" s="50">
        <f t="shared" si="0"/>
        <v>0</v>
      </c>
      <c r="U7" s="50">
        <f t="shared" si="0"/>
        <v>0</v>
      </c>
      <c r="V7" s="50">
        <f t="shared" si="0"/>
        <v>0</v>
      </c>
      <c r="W7" s="56">
        <f>W3</f>
        <v>0</v>
      </c>
      <c r="X7" s="24">
        <f t="shared" si="0"/>
        <v>0</v>
      </c>
      <c r="Y7" s="24">
        <f>Y3</f>
        <v>0</v>
      </c>
      <c r="Z7" s="24">
        <f>Z3</f>
        <v>0</v>
      </c>
      <c r="AA7" s="24">
        <f>AA3</f>
        <v>0</v>
      </c>
      <c r="AB7" s="24">
        <f>AB3</f>
        <v>0</v>
      </c>
      <c r="AC7" s="24">
        <f t="shared" ref="AC7:AE7" si="1">AC3</f>
        <v>0</v>
      </c>
      <c r="AD7" s="24">
        <f t="shared" si="1"/>
        <v>0</v>
      </c>
      <c r="AE7" s="24">
        <f t="shared" si="1"/>
        <v>0</v>
      </c>
      <c r="AF7" s="23">
        <f t="shared" si="0"/>
        <v>0</v>
      </c>
      <c r="AG7" s="23">
        <f t="shared" si="0"/>
        <v>0</v>
      </c>
      <c r="AH7" s="22">
        <f t="shared" si="0"/>
        <v>0</v>
      </c>
      <c r="AI7" s="22">
        <f t="shared" si="0"/>
        <v>0</v>
      </c>
      <c r="AJ7" s="22">
        <f t="shared" si="0"/>
        <v>0</v>
      </c>
      <c r="AK7" s="22">
        <f t="shared" si="0"/>
        <v>0</v>
      </c>
      <c r="AL7" s="22">
        <f t="shared" si="0"/>
        <v>0</v>
      </c>
      <c r="AM7" s="22">
        <f t="shared" si="0"/>
        <v>0</v>
      </c>
      <c r="AN7" s="22">
        <f t="shared" si="0"/>
        <v>0</v>
      </c>
      <c r="AO7" s="22">
        <f t="shared" si="0"/>
        <v>0</v>
      </c>
      <c r="AP7" s="22">
        <f t="shared" si="0"/>
        <v>0</v>
      </c>
      <c r="AQ7" s="22">
        <f t="shared" si="0"/>
        <v>0</v>
      </c>
      <c r="AR7" s="22">
        <f t="shared" si="0"/>
        <v>0</v>
      </c>
      <c r="AS7" s="22">
        <f t="shared" si="0"/>
        <v>0</v>
      </c>
      <c r="AT7" s="22">
        <f t="shared" si="0"/>
        <v>0</v>
      </c>
      <c r="AU7" s="22">
        <f t="shared" si="0"/>
        <v>0</v>
      </c>
      <c r="AV7" s="22">
        <f t="shared" si="0"/>
        <v>0</v>
      </c>
      <c r="AW7" s="5">
        <f t="shared" si="0"/>
        <v>0</v>
      </c>
      <c r="AX7" s="5">
        <f>AX3</f>
        <v>0</v>
      </c>
      <c r="AY7" s="5">
        <f t="shared" si="0"/>
        <v>0</v>
      </c>
      <c r="AZ7" s="5">
        <f t="shared" si="0"/>
        <v>0</v>
      </c>
      <c r="BA7" s="5">
        <f t="shared" si="0"/>
        <v>0</v>
      </c>
      <c r="BB7" s="5">
        <f t="shared" si="0"/>
        <v>0</v>
      </c>
      <c r="BC7" s="22">
        <f>BC3</f>
        <v>0</v>
      </c>
      <c r="BD7" s="22">
        <f>BD3</f>
        <v>0</v>
      </c>
      <c r="BE7" s="22">
        <f>BE3</f>
        <v>0</v>
      </c>
      <c r="BF7" s="22">
        <f>BF3</f>
        <v>0</v>
      </c>
      <c r="BG7" s="5">
        <f>BG3</f>
        <v>0</v>
      </c>
    </row>
    <row r="8" spans="1:59" ht="224.2" customHeight="1" thickBot="1" x14ac:dyDescent="0.35">
      <c r="A8" s="60" t="s">
        <v>1552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N8" s="357"/>
      <c r="AO8" s="357"/>
      <c r="AP8" s="357"/>
      <c r="AQ8" s="357"/>
      <c r="AR8" s="357"/>
      <c r="AS8" s="357"/>
      <c r="AT8" s="357"/>
      <c r="AU8" s="357"/>
      <c r="AV8" s="357"/>
      <c r="AW8" s="357"/>
      <c r="AX8" s="357"/>
      <c r="AY8" s="357"/>
      <c r="AZ8" s="357"/>
      <c r="BA8" s="357"/>
      <c r="BB8" s="357"/>
      <c r="BC8" s="357"/>
      <c r="BD8" s="357"/>
      <c r="BE8" s="357"/>
      <c r="BF8" s="357"/>
      <c r="BG8" s="357"/>
    </row>
    <row r="9" spans="1:59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</row>
    <row r="10" spans="1:5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</row>
    <row r="11" spans="1:5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</row>
    <row r="12" spans="1:59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</row>
    <row r="13" spans="1:59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5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5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</row>
    <row r="19" spans="1:5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</row>
  </sheetData>
  <mergeCells count="5">
    <mergeCell ref="A2:A3"/>
    <mergeCell ref="A1:BB1"/>
    <mergeCell ref="G4:BB6"/>
    <mergeCell ref="B4:F6"/>
    <mergeCell ref="A4:A6"/>
  </mergeCells>
  <phoneticPr fontId="3" type="noConversion"/>
  <pageMargins left="0.7" right="0.7" top="0.75" bottom="0.75" header="0.3" footer="0.3"/>
  <pageSetup orientation="portrait" r:id="rId1"/>
  <headerFooter>
    <oddHeader>&amp;R&amp;"Aptos"&amp;10&amp;K000000 Protégé A&amp;1#_x000D_</oddHeader>
  </headerFooter>
  <ignoredErrors>
    <ignoredError sqref="AT3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105aa4-192f-4fed-8e5c-32a8b5078b5a" xsi:nil="true"/>
    <lcf76f155ced4ddcb4097134ff3c332f xmlns="8006f1af-ea8a-4d8a-a619-42a6cf27c81c">
      <Terms xmlns="http://schemas.microsoft.com/office/infopath/2007/PartnerControls"/>
    </lcf76f155ced4ddcb4097134ff3c332f>
    <_dlc_DocId xmlns="06105aa4-192f-4fed-8e5c-32a8b5078b5a">DVCMYV2J3WC5-1539800637-88151</_dlc_DocId>
    <_dlc_DocIdUrl xmlns="06105aa4-192f-4fed-8e5c-32a8b5078b5a">
      <Url>https://sodecgouvqcca.sharepoint.com/sites/GRP-Directiondescommunications/_layouts/15/DocIdRedir.aspx?ID=DVCMYV2J3WC5-1539800637-88151</Url>
      <Description>DVCMYV2J3WC5-1539800637-88151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a82a5f9937cdc80a04b08a239b010269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356735bfd7f36eb682031d86c3bb8819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B207D-4E96-49E8-AAC7-99F489AE0E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EBFEE3F-5938-43E7-BDB6-CF1A5DF6C5D9}">
  <ds:schemaRefs>
    <ds:schemaRef ds:uri="http://purl.org/dc/elements/1.1/"/>
    <ds:schemaRef ds:uri="06105aa4-192f-4fed-8e5c-32a8b5078b5a"/>
    <ds:schemaRef ds:uri="http://www.w3.org/XML/1998/namespace"/>
    <ds:schemaRef ds:uri="http://purl.org/dc/terms/"/>
    <ds:schemaRef ds:uri="8006f1af-ea8a-4d8a-a619-42a6cf27c81c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EF453D-A5AE-40FB-AF4D-1945135F7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FDB7DD-20D2-4EAB-BAE8-5FCFF985A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6f1af-ea8a-4d8a-a619-42a6cf27c81c"/>
    <ds:schemaRef ds:uri="06105aa4-192f-4fed-8e5c-32a8b507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Instructions</vt:lpstr>
      <vt:lpstr>Sommaire EFs et Salaires</vt:lpstr>
      <vt:lpstr>Promotion et Production</vt:lpstr>
      <vt:lpstr>Gérance et Édition </vt:lpstr>
      <vt:lpstr>Contrats</vt:lpstr>
      <vt:lpstr>Découvrabilité</vt:lpstr>
      <vt:lpstr>Menus déroulants</vt:lpstr>
      <vt:lpstr>Compilation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Gentes, Isabelle</dc:creator>
  <cp:keywords/>
  <dc:description/>
  <cp:lastModifiedBy>Lauverjat, Magali</cp:lastModifiedBy>
  <cp:revision/>
  <dcterms:created xsi:type="dcterms:W3CDTF">2025-01-08T15:13:17Z</dcterms:created>
  <dcterms:modified xsi:type="dcterms:W3CDTF">2026-04-23T19:20:43Z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0x0101007AC8209D44399045A89E9F8EBB60704D</vt:lpwstr>
  </property>
  <property fmtid="{D5CDD505-2E9C-101B-9397-08002B2CF9AE}" pid="3" name="MediaServiceImageTags">
    <vt:lpwstr/>
  </property>
  <property fmtid="{D5CDD505-2E9C-101B-9397-08002B2CF9AE}" pid="4" name="_dlc_DocIdItemGuid">
    <vt:lpwstr>e3d6662e-692d-4a4c-a01f-2ef5b8f8bf04</vt:lpwstr>
  </property>
</Properties>
</file>